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48" windowWidth="15480" windowHeight="5412" tabRatio="994" activeTab="6"/>
  </bookViews>
  <sheets>
    <sheet name="tab 6.1" sheetId="1" r:id="rId1"/>
    <sheet name="tab 6.2" sheetId="2" r:id="rId2"/>
    <sheet name="tab 6.3 " sheetId="3" r:id="rId3"/>
    <sheet name="tab 6.4" sheetId="4" r:id="rId4"/>
    <sheet name="tab 6.5" sheetId="5" r:id="rId5"/>
    <sheet name="tab 6.6" sheetId="6" r:id="rId6"/>
    <sheet name="tab 6.7" sheetId="7" r:id="rId7"/>
    <sheet name="tab 6.8" sheetId="8" r:id="rId8"/>
    <sheet name="tab 6.9" sheetId="9" r:id="rId9"/>
    <sheet name="tab 6.10" sheetId="10" r:id="rId10"/>
    <sheet name="tab 6.11" sheetId="11" r:id="rId11"/>
    <sheet name="tab 6.12" sheetId="12" r:id="rId12"/>
    <sheet name="tab 6.13" sheetId="13" r:id="rId13"/>
    <sheet name="tab 6.14" sheetId="14" r:id="rId14"/>
    <sheet name="6.15" sheetId="15" r:id="rId15"/>
    <sheet name="tab 6.16" sheetId="16" r:id="rId16"/>
    <sheet name="tab 6.17" sheetId="17" r:id="rId17"/>
  </sheets>
  <definedNames>
    <definedName name="_xlnm.Print_Area" localSheetId="13">'tab 6.14'!$A$1:$T$55</definedName>
    <definedName name="_xlnm.Print_Area" localSheetId="16">'tab 6.17'!$A$1:$T$56</definedName>
    <definedName name="_xlnm.Print_Area" localSheetId="8">'tab 6.9'!$A$1:$S$56</definedName>
  </definedNames>
  <calcPr fullCalcOnLoad="1"/>
</workbook>
</file>

<file path=xl/sharedStrings.xml><?xml version="1.0" encoding="utf-8"?>
<sst xmlns="http://schemas.openxmlformats.org/spreadsheetml/2006/main" count="784" uniqueCount="162">
  <si>
    <t xml:space="preserve">Ingeschreven en afgedane rechtbankstrafzaken </t>
  </si>
  <si>
    <t>Ingeschreven zaken OM</t>
  </si>
  <si>
    <t>Afdoeningen door het OM</t>
  </si>
  <si>
    <t>Afdoeningen door de rechter</t>
  </si>
  <si>
    <t>Verhouding afdoeningen OM/rechter</t>
  </si>
  <si>
    <t>1980 *</t>
  </si>
  <si>
    <t>.</t>
  </si>
  <si>
    <t xml:space="preserve">* </t>
  </si>
  <si>
    <t>Afdoeningen door de rechter inclusief de voegingen ter zitting. De overige jaren zijn exclusief de voegingen ter zitting.</t>
  </si>
  <si>
    <t>Bron: CBS</t>
  </si>
  <si>
    <t>Bij het Openbaar Ministerie ingeschreven rechtbankstrafzaken naar geslacht en meer- en minderjarigheid</t>
  </si>
  <si>
    <t>Totaal</t>
  </si>
  <si>
    <t>Mannen</t>
  </si>
  <si>
    <t>Meerderjarige mannen</t>
  </si>
  <si>
    <t>Minderjarige mannen</t>
  </si>
  <si>
    <t>Vrouwen</t>
  </si>
  <si>
    <t>Meerderjarige vrouwen</t>
  </si>
  <si>
    <t>Minderjarige vrouwen</t>
  </si>
  <si>
    <t>(%)</t>
  </si>
  <si>
    <t>Door het Openbaar Ministerie afgedane rechtbankstrafzaken naar geslacht en meer- en minderjarigheid</t>
  </si>
  <si>
    <t xml:space="preserve">Meerderjarige mannen </t>
  </si>
  <si>
    <t xml:space="preserve">Minderjarige mannen </t>
  </si>
  <si>
    <t>Bij het Openbaar Ministerie ingeschreven rechtbankstrafzaken naar delictgroep</t>
  </si>
  <si>
    <t xml:space="preserve"> </t>
  </si>
  <si>
    <t>(abs.)</t>
  </si>
  <si>
    <t>Wetboek van Strafrecht</t>
  </si>
  <si>
    <t>Geweldsmisdrijven</t>
  </si>
  <si>
    <t>verkrachting</t>
  </si>
  <si>
    <t>feitelijke aanranding der eerbaarheid</t>
  </si>
  <si>
    <t>overige seksuele misdrijven</t>
  </si>
  <si>
    <t>bedreiging</t>
  </si>
  <si>
    <t>misdrijven tegen het leven*</t>
  </si>
  <si>
    <t>mishandeling</t>
  </si>
  <si>
    <t>dood en lichamelijk letsel door schuld</t>
  </si>
  <si>
    <t>diefstal met geweld</t>
  </si>
  <si>
    <t>afpersing</t>
  </si>
  <si>
    <t>Vermogensmisdrijven</t>
  </si>
  <si>
    <t>valsheidsmisdrijven</t>
  </si>
  <si>
    <t>eenvoudige diefstal</t>
  </si>
  <si>
    <t>gekwalificeerde diefstal</t>
  </si>
  <si>
    <t>verduistering</t>
  </si>
  <si>
    <t>bedrog</t>
  </si>
  <si>
    <t>heling en schuldheling</t>
  </si>
  <si>
    <t>tegen de openbare orde</t>
  </si>
  <si>
    <t>discriminatie</t>
  </si>
  <si>
    <t>gemeengevaarlijke misdrijven**</t>
  </si>
  <si>
    <t>tegen het openbaar gezag</t>
  </si>
  <si>
    <t>schennis der eerbaarheid</t>
  </si>
  <si>
    <t>vernieling</t>
  </si>
  <si>
    <t>Overige misdrijven Wetboek van Strafrecht</t>
  </si>
  <si>
    <t>Wegenverkeerswet</t>
  </si>
  <si>
    <t>rijden onder invloed</t>
  </si>
  <si>
    <t>doorrijden na ongeval</t>
  </si>
  <si>
    <t>overige misdrijven Wegenverkeerswet</t>
  </si>
  <si>
    <t>Wet op de economische delicten</t>
  </si>
  <si>
    <t>Opiumwet</t>
  </si>
  <si>
    <t>harddrugs</t>
  </si>
  <si>
    <t>softdrugs</t>
  </si>
  <si>
    <t>Overige wetten***</t>
  </si>
  <si>
    <t xml:space="preserve">*    </t>
  </si>
  <si>
    <t>Betreft (poging tot) doodslag/moord en overige misdrijven tegen het leven.</t>
  </si>
  <si>
    <t xml:space="preserve">**   </t>
  </si>
  <si>
    <t xml:space="preserve">*** </t>
  </si>
  <si>
    <t xml:space="preserve"> Door het Openbaar Ministerie afgedane rechtbankstrafzaken naar delictgroep</t>
  </si>
  <si>
    <t xml:space="preserve">**  </t>
  </si>
  <si>
    <t xml:space="preserve"> Door het Openbaar Ministerie afgedane rechtbankstrafzaken naar wijze van afdoening</t>
  </si>
  <si>
    <t>Sepot</t>
  </si>
  <si>
    <t>technisch sepot</t>
  </si>
  <si>
    <t>w.o.</t>
  </si>
  <si>
    <t>geen wettig bewijs</t>
  </si>
  <si>
    <t>beleidssepot</t>
  </si>
  <si>
    <t>op gronden samenhangend met maatregelen van anderen dan de officier van justitie</t>
  </si>
  <si>
    <t>ander dan strafrechtelijk ingrijpen prevaleert</t>
  </si>
  <si>
    <t>op gronden samenhangend met de algemene rechtsorde</t>
  </si>
  <si>
    <t>onvoldoende nationaal belang</t>
  </si>
  <si>
    <t>op gronden samenhangend met het gepleegde feit</t>
  </si>
  <si>
    <t>gering feit</t>
  </si>
  <si>
    <t>gering aandeel in het feit</t>
  </si>
  <si>
    <t>oud feit</t>
  </si>
  <si>
    <t>op gronden samenhangend met de persoon van de verdachte</t>
  </si>
  <si>
    <t>leeftijd</t>
  </si>
  <si>
    <t>recente bestraffing</t>
  </si>
  <si>
    <t>door feit of gevolgen getroffen</t>
  </si>
  <si>
    <t>gezondheidstoestand</t>
  </si>
  <si>
    <t>gewijzigde omstandigheden</t>
  </si>
  <si>
    <t>dienstverlening</t>
  </si>
  <si>
    <t>op gronden samenhangend met de verhouding tussen verdachte en benadeelde</t>
  </si>
  <si>
    <t>verhouding tot de benadeelde geregeld</t>
  </si>
  <si>
    <t>medeschuld van benadeelde</t>
  </si>
  <si>
    <t>beperkte kring</t>
  </si>
  <si>
    <t>voorwaardelijk sepot</t>
  </si>
  <si>
    <t>onvoorwaardelijk sepot</t>
  </si>
  <si>
    <t>‘kaal’ sepot</t>
  </si>
  <si>
    <t>Voeging ad informandum</t>
  </si>
  <si>
    <t>Voeging ter berechting</t>
  </si>
  <si>
    <t>Transactie*</t>
  </si>
  <si>
    <t>betaling geldsom</t>
  </si>
  <si>
    <t>schadevergoeding</t>
  </si>
  <si>
    <t>taakstraf</t>
  </si>
  <si>
    <t>Overdracht naar een ander parket</t>
  </si>
  <si>
    <t xml:space="preserve">Overig** </t>
  </si>
  <si>
    <t>Inclusief zaken met onbekende wijze van afdoening. Tot en met 2000 zijn lik-op-stuk afdoeningen opgenomen in de categorie 'Overig'. Met ingang van 2001 worden ze geteld bij 'Transacties'.</t>
  </si>
  <si>
    <t xml:space="preserve"> Door het Openbaar Ministerie afgedane rechtbankstrafzaken: transacties* naar delictgroep</t>
  </si>
  <si>
    <t>misdrijven tegen het leven**</t>
  </si>
  <si>
    <t>gemeengevaarlijke misdrijven***</t>
  </si>
  <si>
    <t>Overige wetten****</t>
  </si>
  <si>
    <t xml:space="preserve">*       </t>
  </si>
  <si>
    <t xml:space="preserve">**    </t>
  </si>
  <si>
    <t xml:space="preserve">***   </t>
  </si>
  <si>
    <t xml:space="preserve">**** </t>
  </si>
  <si>
    <t xml:space="preserve"> Door het Openbaar Ministerie afgedane rechtbankstrafzaken: transacties met als voorwaarde leer- of werkproject* naar delictgroep</t>
  </si>
  <si>
    <t>Door het Openbaar Ministerie afgedane rechtbankstrafzaken: beleidssepots naar delictgroep</t>
  </si>
  <si>
    <t xml:space="preserve">*     </t>
  </si>
  <si>
    <t xml:space="preserve"> -</t>
  </si>
  <si>
    <t xml:space="preserve">*      </t>
  </si>
  <si>
    <t xml:space="preserve"> Door het Openbaar Ministerie afgedane rechtbankstrafzaken: doorlooptijd (in dagen) van inschrijving tot afdoening naar delictgroep</t>
  </si>
  <si>
    <t>Totaal***</t>
  </si>
  <si>
    <t xml:space="preserve"> Ingeschreven en afgedane rechtbankstrafzaken met minderjarige verdachten</t>
  </si>
  <si>
    <t>Afdoeningen door de rechter*</t>
  </si>
  <si>
    <t>(index, 1995=100)</t>
  </si>
  <si>
    <t>Afdoeningen door de rechter exclusief voegingen ter zitting.</t>
  </si>
  <si>
    <t xml:space="preserve"> Bij het Openbaar Ministerie ingeschreven rechtbankstrafzaken met minderjarige verdachten naar delictgroep</t>
  </si>
  <si>
    <t xml:space="preserve"> Door het Openbaar Ministerie afgedane rechtbankstrafzaken met minderjarige verdachten naar delictgroep</t>
  </si>
  <si>
    <t xml:space="preserve"> - </t>
  </si>
  <si>
    <t xml:space="preserve"> Door het Openbaar Ministerie afgedane rechtbankstrafzaken met minderjarige verdachten naar wijze van afdoening</t>
  </si>
  <si>
    <t xml:space="preserve">Overig* </t>
  </si>
  <si>
    <t xml:space="preserve"> Door het Openbaar Ministerie afgedane rechtbankstrafzaken met minderjarige verdachten: transacties* naar delictgroep</t>
  </si>
  <si>
    <t>Inclusief lik-op-stuk-zaken en zaken met een onbekende afdoeningsgrond.</t>
  </si>
  <si>
    <t>Door het Openbaar Ministerie afgedane rechtbankstrafzaken met minderjarige verdachten: transacties met als voorwaarde leer- of werkproject* naar delictgroep</t>
  </si>
  <si>
    <t xml:space="preserve"> Door het Openbaar Ministerie afgedane rechtbankstrafzaken met minderjarigen verdachten: beleidssepots naar delictgroep </t>
  </si>
  <si>
    <t>Wet wapens en munitie</t>
  </si>
  <si>
    <t>Wet  wapens en munitie</t>
  </si>
  <si>
    <t xml:space="preserve">Misdrijven waardoor de algemene veiligheid van personen of goederen in gevaar wordt gebracht, zoals brandstichting, tot ontploffing brengen, vernielen van elektriciteitswerken, </t>
  </si>
  <si>
    <t>vernieling van enig werk dienende voor het openbaar vervoer of luchtverkeer en de vernieling van gebouwen.</t>
  </si>
  <si>
    <t>Tot en met 2000 zijn lik-op-stuk afdoeningen opgenomen in de categorie 'Overig'. Met ingang van 2001 worden ze geteld bij 'Transacties'.</t>
  </si>
  <si>
    <t xml:space="preserve">Misdrijven waardoor de algemene veiligheid van personen of goederen in gevaar wordt gebracht, zoals brandstichting, tot ontploffing brengen, vernieling van  elektriciteitswerken, </t>
  </si>
  <si>
    <t xml:space="preserve">Misdrijven waardoor de algemene veiligheid van personen of goederen in gevaar wordt gebracht, zoals brandstichting, tot ontploffing brengen, vernieling van elektriciteitswerken, </t>
  </si>
  <si>
    <t>Vernielingen en misdrijven tegen openbare orde en gezag</t>
  </si>
  <si>
    <t>Inclusief zaken waarbij het soort misdrijf onbekend is.</t>
  </si>
  <si>
    <t>Inclusief overige wetten en zaken waarbij het soort misdrijf onbekend is.</t>
  </si>
  <si>
    <t>Inclusief zaken waarbij het soort misdrijf onbekend is. Tot en met 2000 zijn lik-op-stuk afdoeningen opgenomen in de categorie 'Overig'. Met ingang van 2001 worden ze geteld bij 'Transacties'.</t>
  </si>
  <si>
    <t>Dit zijn alternatieve sancties volgens het officiersmodel. Hieronder vallen de leerstraf, de werkstraf en de sepots met sepotgrond 'Dienstverlening'.</t>
  </si>
  <si>
    <t xml:space="preserve">Tabel 6.1 </t>
  </si>
  <si>
    <t xml:space="preserve">Tabel 6.2  </t>
  </si>
  <si>
    <t xml:space="preserve">Tabel 6.3 </t>
  </si>
  <si>
    <t xml:space="preserve">Tabel 6.4 </t>
  </si>
  <si>
    <t xml:space="preserve">Tabel 6.5 </t>
  </si>
  <si>
    <t xml:space="preserve">Tabel 6.6 </t>
  </si>
  <si>
    <t xml:space="preserve">Tabel 6.8 </t>
  </si>
  <si>
    <t xml:space="preserve">Tabel 6.9 </t>
  </si>
  <si>
    <t>Tabel 6.10</t>
  </si>
  <si>
    <t xml:space="preserve">Tabel 6.11 </t>
  </si>
  <si>
    <t xml:space="preserve">Tabel 6.12 </t>
  </si>
  <si>
    <t xml:space="preserve">Tabel 6.13 </t>
  </si>
  <si>
    <t>Tabel 6.14</t>
  </si>
  <si>
    <t xml:space="preserve">Tabel 6.15 </t>
  </si>
  <si>
    <t xml:space="preserve">Tabel 6.16  </t>
  </si>
  <si>
    <t xml:space="preserve">Tabel 6.17 </t>
  </si>
  <si>
    <t xml:space="preserve">ander dan strafrechtelijk ingrijpen prevaleert </t>
  </si>
  <si>
    <t>Rechtspersonen</t>
  </si>
  <si>
    <t>Tabel 6.7</t>
  </si>
  <si>
    <t>Inclusief lik-op-stuk-zaken en zaken met een onbekende wijze van afdoening (zie ook voetnoot tabel 6.6).</t>
  </si>
</sst>
</file>

<file path=xl/styles.xml><?xml version="1.0" encoding="utf-8"?>
<styleSheet xmlns="http://schemas.openxmlformats.org/spreadsheetml/2006/main">
  <numFmts count="2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,##0.0"/>
    <numFmt numFmtId="166" formatCode="_-* #,##0_-;_-* #,##0\-;_-* &quot;-&quot;??_-;_-@_-"/>
    <numFmt numFmtId="167" formatCode="&quot;Ja&quot;;&quot;Ja&quot;;&quot;Nee&quot;"/>
    <numFmt numFmtId="168" formatCode="&quot;Waar&quot;;&quot;Waar&quot;;&quot;Niet waar&quot;"/>
    <numFmt numFmtId="169" formatCode="&quot;Aan&quot;;&quot;Aan&quot;;&quot;Uit&quot;"/>
    <numFmt numFmtId="170" formatCode="[$€-2]\ #.##000_);[Red]\([$€-2]\ #.##000\)"/>
    <numFmt numFmtId="171" formatCode="0.0000"/>
    <numFmt numFmtId="172" formatCode="0.000"/>
    <numFmt numFmtId="173" formatCode="0.0000000"/>
    <numFmt numFmtId="174" formatCode="0.000000"/>
    <numFmt numFmtId="175" formatCode="0.00000000"/>
    <numFmt numFmtId="176" formatCode="0.00000"/>
  </numFmts>
  <fonts count="2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color indexed="63"/>
      <name val="Arial"/>
      <family val="2"/>
    </font>
    <font>
      <sz val="8"/>
      <color indexed="63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vertical="top"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3" fontId="2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 vertical="top" indent="1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left" indent="1"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vertical="top"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6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right" vertical="top" wrapText="1"/>
    </xf>
    <xf numFmtId="0" fontId="11" fillId="0" borderId="3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left"/>
    </xf>
    <xf numFmtId="3" fontId="11" fillId="0" borderId="7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8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3" fontId="11" fillId="0" borderId="7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164" fontId="11" fillId="0" borderId="4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1" fillId="0" borderId="0" xfId="0" applyFont="1" applyBorder="1" applyAlignment="1">
      <alignment/>
    </xf>
    <xf numFmtId="1" fontId="12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2" xfId="0" applyFont="1" applyBorder="1" applyAlignment="1">
      <alignment/>
    </xf>
    <xf numFmtId="0" fontId="16" fillId="0" borderId="2" xfId="0" applyFont="1" applyBorder="1" applyAlignment="1">
      <alignment/>
    </xf>
    <xf numFmtId="0" fontId="11" fillId="0" borderId="4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3" fontId="11" fillId="0" borderId="7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8" xfId="0" applyNumberFormat="1" applyFont="1" applyBorder="1" applyAlignment="1">
      <alignment horizontal="right"/>
    </xf>
    <xf numFmtId="0" fontId="11" fillId="0" borderId="0" xfId="0" applyFont="1" applyAlignment="1">
      <alignment horizontal="left" inden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right"/>
    </xf>
    <xf numFmtId="3" fontId="11" fillId="0" borderId="6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3" fontId="1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1" fillId="0" borderId="0" xfId="0" applyFont="1" applyBorder="1" applyAlignment="1">
      <alignment horizontal="right" vertical="top" wrapText="1"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3" fontId="11" fillId="0" borderId="5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0" fontId="11" fillId="0" borderId="4" xfId="0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1" fillId="0" borderId="8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165" fontId="1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0" fontId="11" fillId="0" borderId="2" xfId="0" applyFont="1" applyFill="1" applyBorder="1" applyAlignment="1">
      <alignment/>
    </xf>
    <xf numFmtId="0" fontId="11" fillId="0" borderId="0" xfId="0" applyFont="1" applyAlignment="1">
      <alignment vertical="top" wrapText="1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1" fontId="11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11" fillId="0" borderId="6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11" fillId="0" borderId="3" xfId="0" applyFont="1" applyBorder="1" applyAlignment="1">
      <alignment horizontal="right" vertical="top"/>
    </xf>
    <xf numFmtId="3" fontId="11" fillId="0" borderId="8" xfId="0" applyNumberFormat="1" applyFont="1" applyBorder="1" applyAlignment="1">
      <alignment/>
    </xf>
    <xf numFmtId="1" fontId="11" fillId="0" borderId="0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1" fillId="0" borderId="6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1" fillId="0" borderId="3" xfId="0" applyFont="1" applyBorder="1" applyAlignment="1">
      <alignment/>
    </xf>
    <xf numFmtId="165" fontId="11" fillId="0" borderId="0" xfId="0" applyNumberFormat="1" applyFont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3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horizontal="left" vertical="top"/>
    </xf>
    <xf numFmtId="3" fontId="11" fillId="0" borderId="0" xfId="0" applyNumberFormat="1" applyFont="1" applyAlignment="1">
      <alignment/>
    </xf>
    <xf numFmtId="164" fontId="11" fillId="0" borderId="8" xfId="0" applyNumberFormat="1" applyFont="1" applyBorder="1" applyAlignment="1">
      <alignment horizontal="right"/>
    </xf>
    <xf numFmtId="0" fontId="11" fillId="0" borderId="0" xfId="0" applyFont="1" applyAlignment="1">
      <alignment horizontal="left" vertical="top" indent="1"/>
    </xf>
    <xf numFmtId="0" fontId="11" fillId="0" borderId="0" xfId="0" applyFont="1" applyAlignment="1">
      <alignment horizontal="left" vertical="top" indent="2"/>
    </xf>
    <xf numFmtId="0" fontId="11" fillId="0" borderId="0" xfId="0" applyFont="1" applyAlignment="1">
      <alignment horizontal="left" vertical="top" indent="3"/>
    </xf>
    <xf numFmtId="1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7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1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2" xfId="0" applyFont="1" applyFill="1" applyBorder="1" applyAlignment="1">
      <alignment/>
    </xf>
    <xf numFmtId="165" fontId="11" fillId="0" borderId="0" xfId="0" applyNumberFormat="1" applyFont="1" applyAlignment="1">
      <alignment/>
    </xf>
    <xf numFmtId="3" fontId="11" fillId="0" borderId="6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1" fontId="11" fillId="0" borderId="8" xfId="0" applyNumberFormat="1" applyFont="1" applyBorder="1" applyAlignment="1">
      <alignment/>
    </xf>
    <xf numFmtId="1" fontId="11" fillId="0" borderId="8" xfId="0" applyNumberFormat="1" applyFont="1" applyBorder="1" applyAlignment="1">
      <alignment horizontal="right"/>
    </xf>
    <xf numFmtId="1" fontId="11" fillId="0" borderId="3" xfId="0" applyNumberFormat="1" applyFont="1" applyBorder="1" applyAlignment="1">
      <alignment/>
    </xf>
    <xf numFmtId="0" fontId="11" fillId="0" borderId="6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12" fillId="0" borderId="2" xfId="0" applyNumberFormat="1" applyFont="1" applyBorder="1" applyAlignment="1">
      <alignment/>
    </xf>
    <xf numFmtId="165" fontId="11" fillId="0" borderId="8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5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0" borderId="4" xfId="0" applyFont="1" applyBorder="1" applyAlignment="1">
      <alignment/>
    </xf>
    <xf numFmtId="3" fontId="11" fillId="0" borderId="7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1" fillId="0" borderId="0" xfId="0" applyNumberFormat="1" applyFont="1" applyAlignment="1">
      <alignment horizontal="right"/>
    </xf>
    <xf numFmtId="165" fontId="11" fillId="0" borderId="8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1" fillId="0" borderId="8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3" fontId="11" fillId="0" borderId="6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 vertical="top" wrapText="1"/>
    </xf>
    <xf numFmtId="165" fontId="11" fillId="0" borderId="4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19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Border="1" applyAlignment="1">
      <alignment vertical="top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indent="1"/>
    </xf>
    <xf numFmtId="0" fontId="2" fillId="0" borderId="8" xfId="0" applyFont="1" applyBorder="1" applyAlignment="1">
      <alignment horizontal="left" indent="2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6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11" fillId="0" borderId="9" xfId="0" applyFont="1" applyFill="1" applyBorder="1" applyAlignment="1">
      <alignment/>
    </xf>
    <xf numFmtId="165" fontId="11" fillId="0" borderId="0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 horizontal="right" vertical="top" wrapText="1"/>
    </xf>
    <xf numFmtId="164" fontId="1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165" fontId="11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21" fillId="0" borderId="0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165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" fontId="11" fillId="0" borderId="2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35"/>
  <sheetViews>
    <sheetView zoomScale="75" zoomScaleNormal="75" workbookViewId="0" topLeftCell="A1">
      <selection activeCell="C43" sqref="C43"/>
    </sheetView>
  </sheetViews>
  <sheetFormatPr defaultColWidth="9.140625" defaultRowHeight="12.75"/>
  <cols>
    <col min="1" max="1" width="8.421875" style="0" customWidth="1"/>
    <col min="2" max="5" width="29.7109375" style="0" customWidth="1"/>
    <col min="6" max="6" width="2.8515625" style="0" customWidth="1"/>
  </cols>
  <sheetData>
    <row r="1" spans="1:6" ht="12.75">
      <c r="A1" s="65" t="s">
        <v>142</v>
      </c>
      <c r="B1" s="65" t="s">
        <v>0</v>
      </c>
      <c r="C1" s="65"/>
      <c r="D1" s="65"/>
      <c r="E1" s="66"/>
      <c r="F1" s="66"/>
    </row>
    <row r="2" spans="1:6" ht="12.75">
      <c r="A2" s="67"/>
      <c r="B2" s="68"/>
      <c r="C2" s="68"/>
      <c r="D2" s="68"/>
      <c r="E2" s="66"/>
      <c r="F2" s="66"/>
    </row>
    <row r="3" spans="1:6" ht="12.75" customHeight="1">
      <c r="A3" s="69"/>
      <c r="B3" s="70" t="s">
        <v>1</v>
      </c>
      <c r="C3" s="71" t="s">
        <v>2</v>
      </c>
      <c r="D3" s="71" t="s">
        <v>3</v>
      </c>
      <c r="E3" s="72" t="s">
        <v>4</v>
      </c>
      <c r="F3" s="66"/>
    </row>
    <row r="4" spans="1:6" ht="12.75">
      <c r="A4" s="73" t="s">
        <v>5</v>
      </c>
      <c r="B4" s="74">
        <v>229771</v>
      </c>
      <c r="C4" s="75">
        <v>129548</v>
      </c>
      <c r="D4" s="75">
        <v>91764</v>
      </c>
      <c r="E4" s="76">
        <f aca="true" t="shared" si="0" ref="E4:E14">C4/D4</f>
        <v>1.4117518852709123</v>
      </c>
      <c r="F4" s="66"/>
    </row>
    <row r="5" spans="1:6" ht="12.75" customHeight="1">
      <c r="A5" s="73">
        <v>1981</v>
      </c>
      <c r="B5" s="74">
        <v>246278</v>
      </c>
      <c r="C5" s="75">
        <v>141841</v>
      </c>
      <c r="D5" s="77">
        <v>91576</v>
      </c>
      <c r="E5" s="76">
        <f t="shared" si="0"/>
        <v>1.548888355027518</v>
      </c>
      <c r="F5" s="66"/>
    </row>
    <row r="6" spans="1:6" ht="12.75">
      <c r="A6" s="73">
        <v>1982</v>
      </c>
      <c r="B6" s="74">
        <v>259326</v>
      </c>
      <c r="C6" s="75">
        <v>149009</v>
      </c>
      <c r="D6" s="77">
        <v>98622</v>
      </c>
      <c r="E6" s="76">
        <f t="shared" si="0"/>
        <v>1.5109103445478695</v>
      </c>
      <c r="F6" s="66"/>
    </row>
    <row r="7" spans="1:6" ht="12.75">
      <c r="A7" s="73">
        <v>1983</v>
      </c>
      <c r="B7" s="74">
        <v>259251</v>
      </c>
      <c r="C7" s="75">
        <v>165619</v>
      </c>
      <c r="D7" s="77">
        <v>95253</v>
      </c>
      <c r="E7" s="76">
        <f t="shared" si="0"/>
        <v>1.738727389163596</v>
      </c>
      <c r="F7" s="66"/>
    </row>
    <row r="8" spans="1:6" ht="12.75">
      <c r="A8" s="73">
        <v>1984</v>
      </c>
      <c r="B8" s="74">
        <v>268800</v>
      </c>
      <c r="C8" s="75">
        <v>138694</v>
      </c>
      <c r="D8" s="77">
        <v>82689</v>
      </c>
      <c r="E8" s="76">
        <f t="shared" si="0"/>
        <v>1.6772968593162332</v>
      </c>
      <c r="F8" s="66"/>
    </row>
    <row r="9" spans="1:6" ht="12.75">
      <c r="A9" s="73">
        <v>1985</v>
      </c>
      <c r="B9" s="74">
        <v>266074</v>
      </c>
      <c r="C9" s="75">
        <v>140758</v>
      </c>
      <c r="D9" s="77">
        <v>83512</v>
      </c>
      <c r="E9" s="76">
        <f t="shared" si="0"/>
        <v>1.6854823258932847</v>
      </c>
      <c r="F9" s="66"/>
    </row>
    <row r="10" spans="1:6" ht="12.75">
      <c r="A10" s="73">
        <v>1986</v>
      </c>
      <c r="B10" s="74">
        <v>271970</v>
      </c>
      <c r="C10" s="75">
        <v>139595</v>
      </c>
      <c r="D10" s="77">
        <v>82407</v>
      </c>
      <c r="E10" s="76">
        <f t="shared" si="0"/>
        <v>1.6939701724368075</v>
      </c>
      <c r="F10" s="66"/>
    </row>
    <row r="11" spans="1:6" ht="12.75">
      <c r="A11" s="73">
        <v>1987</v>
      </c>
      <c r="B11" s="74">
        <v>279265</v>
      </c>
      <c r="C11" s="75">
        <v>138479</v>
      </c>
      <c r="D11" s="77">
        <v>81975</v>
      </c>
      <c r="E11" s="76">
        <f t="shared" si="0"/>
        <v>1.689283318084782</v>
      </c>
      <c r="F11" s="66"/>
    </row>
    <row r="12" spans="1:6" ht="12.75">
      <c r="A12" s="73">
        <v>1988</v>
      </c>
      <c r="B12" s="74">
        <v>263336</v>
      </c>
      <c r="C12" s="75">
        <v>142188</v>
      </c>
      <c r="D12" s="77">
        <v>84476</v>
      </c>
      <c r="E12" s="76">
        <f t="shared" si="0"/>
        <v>1.6831762867560016</v>
      </c>
      <c r="F12" s="66"/>
    </row>
    <row r="13" spans="1:6" ht="12.75">
      <c r="A13" s="73">
        <v>1989</v>
      </c>
      <c r="B13" s="74">
        <v>269788</v>
      </c>
      <c r="C13" s="75">
        <v>146265</v>
      </c>
      <c r="D13" s="77">
        <v>84725</v>
      </c>
      <c r="E13" s="76">
        <f t="shared" si="0"/>
        <v>1.7263499557391562</v>
      </c>
      <c r="F13" s="66"/>
    </row>
    <row r="14" spans="1:6" ht="12.75">
      <c r="A14" s="73">
        <v>1990</v>
      </c>
      <c r="B14" s="74">
        <v>260844</v>
      </c>
      <c r="C14" s="75">
        <v>144758</v>
      </c>
      <c r="D14" s="77">
        <v>82341</v>
      </c>
      <c r="E14" s="76">
        <f t="shared" si="0"/>
        <v>1.7580306287268797</v>
      </c>
      <c r="F14" s="66"/>
    </row>
    <row r="15" spans="1:6" ht="12.75">
      <c r="A15" s="73">
        <v>1991</v>
      </c>
      <c r="B15" s="78" t="s">
        <v>6</v>
      </c>
      <c r="C15" s="79" t="s">
        <v>6</v>
      </c>
      <c r="D15" s="77">
        <v>87857</v>
      </c>
      <c r="E15" s="80" t="s">
        <v>6</v>
      </c>
      <c r="F15" s="66"/>
    </row>
    <row r="16" spans="1:6" ht="12.75">
      <c r="A16" s="73">
        <v>1992</v>
      </c>
      <c r="B16" s="78" t="s">
        <v>6</v>
      </c>
      <c r="C16" s="79" t="s">
        <v>6</v>
      </c>
      <c r="D16" s="77">
        <v>83879</v>
      </c>
      <c r="E16" s="80" t="s">
        <v>6</v>
      </c>
      <c r="F16" s="66"/>
    </row>
    <row r="17" spans="1:6" ht="12.75">
      <c r="A17" s="73">
        <v>1993</v>
      </c>
      <c r="B17" s="74">
        <v>268248</v>
      </c>
      <c r="C17" s="75">
        <v>161763</v>
      </c>
      <c r="D17" s="77">
        <v>81096</v>
      </c>
      <c r="E17" s="76">
        <f aca="true" t="shared" si="1" ref="E17:E32">C17/D17</f>
        <v>1.994709973364901</v>
      </c>
      <c r="F17" s="66"/>
    </row>
    <row r="18" spans="1:6" ht="12.75">
      <c r="A18" s="73">
        <v>1994</v>
      </c>
      <c r="B18" s="74">
        <v>273311</v>
      </c>
      <c r="C18" s="75">
        <v>161084</v>
      </c>
      <c r="D18" s="77">
        <v>96512</v>
      </c>
      <c r="E18" s="76">
        <f t="shared" si="1"/>
        <v>1.6690566976127321</v>
      </c>
      <c r="F18" s="66"/>
    </row>
    <row r="19" spans="1:6" ht="12.75">
      <c r="A19" s="73">
        <v>1995</v>
      </c>
      <c r="B19" s="74">
        <v>257842</v>
      </c>
      <c r="C19" s="75">
        <v>147472</v>
      </c>
      <c r="D19" s="77">
        <v>102310</v>
      </c>
      <c r="E19" s="76">
        <f t="shared" si="1"/>
        <v>1.441423125794155</v>
      </c>
      <c r="F19" s="66"/>
    </row>
    <row r="20" spans="1:6" ht="12.75">
      <c r="A20" s="73">
        <v>1996</v>
      </c>
      <c r="B20" s="74">
        <v>250726</v>
      </c>
      <c r="C20" s="75">
        <v>133765</v>
      </c>
      <c r="D20" s="77">
        <v>104617</v>
      </c>
      <c r="E20" s="76">
        <f t="shared" si="1"/>
        <v>1.2786162860720534</v>
      </c>
      <c r="F20" s="66"/>
    </row>
    <row r="21" spans="1:6" ht="12.75">
      <c r="A21" s="73">
        <v>1997</v>
      </c>
      <c r="B21" s="74">
        <v>250865</v>
      </c>
      <c r="C21" s="75">
        <v>130790</v>
      </c>
      <c r="D21" s="77">
        <v>106372</v>
      </c>
      <c r="E21" s="76">
        <f t="shared" si="1"/>
        <v>1.2295528898582333</v>
      </c>
      <c r="F21" s="66"/>
    </row>
    <row r="22" spans="1:6" ht="12.75">
      <c r="A22" s="73">
        <v>1998</v>
      </c>
      <c r="B22" s="74">
        <v>242482</v>
      </c>
      <c r="C22" s="75">
        <v>120232</v>
      </c>
      <c r="D22" s="77">
        <v>105031</v>
      </c>
      <c r="E22" s="76">
        <f t="shared" si="1"/>
        <v>1.1447286991459664</v>
      </c>
      <c r="F22" s="66"/>
    </row>
    <row r="23" spans="1:6" ht="12.75">
      <c r="A23" s="73">
        <v>1999</v>
      </c>
      <c r="B23" s="74">
        <v>234679</v>
      </c>
      <c r="C23" s="75">
        <v>114451</v>
      </c>
      <c r="D23" s="77">
        <v>111309</v>
      </c>
      <c r="E23" s="76">
        <f t="shared" si="1"/>
        <v>1.0282277264192474</v>
      </c>
      <c r="F23" s="66"/>
    </row>
    <row r="24" spans="1:6" ht="12.75">
      <c r="A24" s="73">
        <v>2000</v>
      </c>
      <c r="B24" s="74">
        <v>233324</v>
      </c>
      <c r="C24" s="75">
        <v>118369</v>
      </c>
      <c r="D24" s="77">
        <v>111033</v>
      </c>
      <c r="E24" s="76">
        <f t="shared" si="1"/>
        <v>1.0660704475246099</v>
      </c>
      <c r="F24" s="66"/>
    </row>
    <row r="25" spans="1:6" ht="12.75">
      <c r="A25" s="73">
        <v>2001</v>
      </c>
      <c r="B25" s="74">
        <v>236029</v>
      </c>
      <c r="C25" s="75">
        <v>115538</v>
      </c>
      <c r="D25" s="77">
        <v>112037</v>
      </c>
      <c r="E25" s="76">
        <f t="shared" si="1"/>
        <v>1.0312486053714398</v>
      </c>
      <c r="F25" s="66"/>
    </row>
    <row r="26" spans="1:6" ht="12.75">
      <c r="A26" s="81">
        <v>2002</v>
      </c>
      <c r="B26" s="74">
        <v>251291</v>
      </c>
      <c r="C26" s="75">
        <v>120693</v>
      </c>
      <c r="D26" s="77">
        <v>116810</v>
      </c>
      <c r="E26" s="76">
        <f t="shared" si="1"/>
        <v>1.0332420169506036</v>
      </c>
      <c r="F26" s="66"/>
    </row>
    <row r="27" spans="1:6" ht="12.75">
      <c r="A27" s="81">
        <v>2003</v>
      </c>
      <c r="B27" s="74">
        <v>270322</v>
      </c>
      <c r="C27" s="75">
        <v>128668</v>
      </c>
      <c r="D27" s="75">
        <v>134631</v>
      </c>
      <c r="E27" s="76">
        <f t="shared" si="1"/>
        <v>0.9557085663777287</v>
      </c>
      <c r="F27" s="66"/>
    </row>
    <row r="28" spans="1:6" ht="12.75">
      <c r="A28" s="81">
        <v>2004</v>
      </c>
      <c r="B28" s="74">
        <v>273974</v>
      </c>
      <c r="C28" s="75">
        <v>127663</v>
      </c>
      <c r="D28" s="75">
        <v>133218</v>
      </c>
      <c r="E28" s="76">
        <f t="shared" si="1"/>
        <v>0.958301430737588</v>
      </c>
      <c r="F28" s="66"/>
    </row>
    <row r="29" spans="1:6" ht="12.75">
      <c r="A29" s="81">
        <v>2005</v>
      </c>
      <c r="B29" s="74">
        <v>266857</v>
      </c>
      <c r="C29" s="75">
        <v>122999</v>
      </c>
      <c r="D29" s="75">
        <v>132595</v>
      </c>
      <c r="E29" s="76">
        <f t="shared" si="1"/>
        <v>0.9276292469550134</v>
      </c>
      <c r="F29" s="66"/>
    </row>
    <row r="30" spans="1:6" ht="12.75">
      <c r="A30" s="81">
        <v>2006</v>
      </c>
      <c r="B30" s="74">
        <v>267710</v>
      </c>
      <c r="C30" s="75">
        <v>126092</v>
      </c>
      <c r="D30" s="75">
        <v>134375</v>
      </c>
      <c r="E30" s="76">
        <f t="shared" si="1"/>
        <v>0.9383590697674419</v>
      </c>
      <c r="F30" s="66"/>
    </row>
    <row r="31" spans="1:6" ht="12.75">
      <c r="A31" s="81">
        <v>2007</v>
      </c>
      <c r="B31" s="82">
        <v>272657</v>
      </c>
      <c r="C31" s="83">
        <v>122274</v>
      </c>
      <c r="D31" s="83">
        <v>127579</v>
      </c>
      <c r="E31" s="76">
        <f t="shared" si="1"/>
        <v>0.9584179214447519</v>
      </c>
      <c r="F31" s="66"/>
    </row>
    <row r="32" spans="1:6" ht="12.75">
      <c r="A32" s="81">
        <v>2008</v>
      </c>
      <c r="B32" s="84">
        <v>260228</v>
      </c>
      <c r="C32" s="85">
        <v>122248</v>
      </c>
      <c r="D32" s="85">
        <v>127389</v>
      </c>
      <c r="E32" s="86">
        <f t="shared" si="1"/>
        <v>0.9596432973019648</v>
      </c>
      <c r="F32" s="66"/>
    </row>
    <row r="33" spans="1:6" ht="12.75">
      <c r="A33" s="87"/>
      <c r="B33" s="75"/>
      <c r="C33" s="75"/>
      <c r="D33" s="75"/>
      <c r="E33" s="68"/>
      <c r="F33" s="66"/>
    </row>
    <row r="34" spans="1:6" ht="12.75">
      <c r="A34" s="88" t="s">
        <v>7</v>
      </c>
      <c r="B34" s="88" t="s">
        <v>8</v>
      </c>
      <c r="C34" s="89"/>
      <c r="D34" s="89"/>
      <c r="E34" s="89"/>
      <c r="F34" s="66"/>
    </row>
    <row r="35" spans="1:6" ht="12.75">
      <c r="A35" s="88" t="s">
        <v>9</v>
      </c>
      <c r="B35" s="89"/>
      <c r="C35" s="89"/>
      <c r="D35" s="89"/>
      <c r="E35" s="89"/>
      <c r="F35" s="6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/>
  <dimension ref="A1:N1171"/>
  <sheetViews>
    <sheetView zoomScale="75" zoomScaleNormal="75" workbookViewId="0" topLeftCell="A10">
      <selection activeCell="B7" sqref="B7"/>
    </sheetView>
  </sheetViews>
  <sheetFormatPr defaultColWidth="9.140625" defaultRowHeight="12.75"/>
  <cols>
    <col min="1" max="1" width="49.28125" style="19" bestFit="1" customWidth="1"/>
    <col min="2" max="9" width="11.7109375" style="19" customWidth="1"/>
    <col min="10" max="10" width="11.7109375" style="1" customWidth="1"/>
    <col min="11" max="11" width="11.7109375" style="19" customWidth="1"/>
    <col min="12" max="12" width="5.7109375" style="19" customWidth="1"/>
    <col min="13" max="14" width="9.140625" style="19" hidden="1" customWidth="1"/>
    <col min="15" max="16384" width="9.140625" style="19" customWidth="1"/>
  </cols>
  <sheetData>
    <row r="1" spans="1:14" ht="12.75">
      <c r="A1" s="105" t="s">
        <v>150</v>
      </c>
      <c r="B1" s="65" t="s">
        <v>115</v>
      </c>
      <c r="C1" s="65"/>
      <c r="D1" s="65"/>
      <c r="E1" s="65"/>
      <c r="F1" s="65"/>
      <c r="G1" s="65"/>
      <c r="H1" s="65"/>
      <c r="I1" s="65"/>
      <c r="J1" s="65"/>
      <c r="K1" s="66"/>
      <c r="L1" s="66"/>
      <c r="M1" s="66"/>
      <c r="N1" s="66"/>
    </row>
    <row r="2" spans="1:14" ht="12.75">
      <c r="A2" s="176"/>
      <c r="B2" s="93"/>
      <c r="C2" s="93"/>
      <c r="D2" s="93"/>
      <c r="E2" s="93"/>
      <c r="F2" s="93"/>
      <c r="G2" s="93"/>
      <c r="H2" s="93"/>
      <c r="I2" s="93"/>
      <c r="J2" s="68"/>
      <c r="K2" s="94"/>
      <c r="L2" s="66"/>
      <c r="M2" s="66"/>
      <c r="N2" s="66"/>
    </row>
    <row r="3" spans="1:14" ht="12.75" customHeight="1">
      <c r="A3" s="90"/>
      <c r="B3" s="95">
        <v>1995</v>
      </c>
      <c r="C3" s="96">
        <v>2000</v>
      </c>
      <c r="D3" s="96">
        <v>2001</v>
      </c>
      <c r="E3" s="96">
        <v>2002</v>
      </c>
      <c r="F3" s="96">
        <v>2003</v>
      </c>
      <c r="G3" s="96">
        <v>2004</v>
      </c>
      <c r="H3" s="96">
        <v>2005</v>
      </c>
      <c r="I3" s="96">
        <v>2006</v>
      </c>
      <c r="J3" s="96">
        <v>2007</v>
      </c>
      <c r="K3" s="98">
        <v>2008</v>
      </c>
      <c r="L3" s="66"/>
      <c r="M3" s="66"/>
      <c r="N3" s="66"/>
    </row>
    <row r="4" spans="1:14" ht="12.75" customHeight="1">
      <c r="A4" s="138" t="s">
        <v>25</v>
      </c>
      <c r="B4" s="106">
        <v>130.53082015573068</v>
      </c>
      <c r="C4" s="107">
        <v>168.14027171043332</v>
      </c>
      <c r="D4" s="107">
        <v>143.4950455409889</v>
      </c>
      <c r="E4" s="107">
        <v>156.25771057631323</v>
      </c>
      <c r="F4" s="107">
        <v>123.77586859435189</v>
      </c>
      <c r="G4" s="107">
        <v>105.53210376626744</v>
      </c>
      <c r="H4" s="107">
        <v>95.92146596858602</v>
      </c>
      <c r="I4" s="107">
        <v>90.74499980731453</v>
      </c>
      <c r="J4" s="107">
        <v>90.93999644498676</v>
      </c>
      <c r="K4" s="188">
        <v>107.46619940939289</v>
      </c>
      <c r="L4" s="66"/>
      <c r="M4" s="66"/>
      <c r="N4" s="66"/>
    </row>
    <row r="5" spans="1:14" ht="12.75" customHeight="1">
      <c r="A5" s="138"/>
      <c r="B5" s="106"/>
      <c r="C5" s="107"/>
      <c r="D5" s="107"/>
      <c r="E5" s="107"/>
      <c r="F5" s="107"/>
      <c r="G5" s="107"/>
      <c r="H5" s="107"/>
      <c r="I5" s="107"/>
      <c r="J5" s="107"/>
      <c r="K5" s="189"/>
      <c r="L5" s="66"/>
      <c r="M5" s="66"/>
      <c r="N5" s="66"/>
    </row>
    <row r="6" spans="1:14" ht="12.75" customHeight="1">
      <c r="A6" s="110" t="s">
        <v>26</v>
      </c>
      <c r="B6" s="106">
        <v>140.21384136858438</v>
      </c>
      <c r="C6" s="107">
        <v>174.07165389815262</v>
      </c>
      <c r="D6" s="107">
        <v>143.18404862500927</v>
      </c>
      <c r="E6" s="107">
        <v>148.27738264580364</v>
      </c>
      <c r="F6" s="107">
        <v>127.39157746298335</v>
      </c>
      <c r="G6" s="107">
        <v>107.93661804814428</v>
      </c>
      <c r="H6" s="107">
        <v>101.10436701876094</v>
      </c>
      <c r="I6" s="107">
        <v>97.79171525866494</v>
      </c>
      <c r="J6" s="107">
        <v>98.12988375142088</v>
      </c>
      <c r="K6" s="188">
        <v>113.33589306029562</v>
      </c>
      <c r="L6" s="66"/>
      <c r="M6" s="66"/>
      <c r="N6" s="66"/>
    </row>
    <row r="7" spans="1:14" ht="12.75" customHeight="1">
      <c r="A7" s="112" t="s">
        <v>27</v>
      </c>
      <c r="B7" s="106">
        <v>195.8886554621847</v>
      </c>
      <c r="C7" s="107">
        <v>268.4511873350923</v>
      </c>
      <c r="D7" s="107">
        <v>259.9839743589744</v>
      </c>
      <c r="E7" s="107">
        <v>267.9843260188088</v>
      </c>
      <c r="F7" s="107">
        <v>301.9154929577463</v>
      </c>
      <c r="G7" s="107">
        <v>178.12837837837859</v>
      </c>
      <c r="H7" s="107">
        <v>194.29323308270685</v>
      </c>
      <c r="I7" s="107">
        <v>177.290625</v>
      </c>
      <c r="J7" s="107">
        <v>195.28615384615387</v>
      </c>
      <c r="K7" s="188">
        <v>195.11370262390665</v>
      </c>
      <c r="L7" s="66"/>
      <c r="M7" s="66"/>
      <c r="N7" s="66"/>
    </row>
    <row r="8" spans="1:14" ht="12.75" customHeight="1">
      <c r="A8" s="112" t="s">
        <v>28</v>
      </c>
      <c r="B8" s="106">
        <v>179.30083565459628</v>
      </c>
      <c r="C8" s="107">
        <v>200.35396039603964</v>
      </c>
      <c r="D8" s="107">
        <v>183.72183908045986</v>
      </c>
      <c r="E8" s="107">
        <v>175.34908136482946</v>
      </c>
      <c r="F8" s="107">
        <v>154.80487804878047</v>
      </c>
      <c r="G8" s="107">
        <v>114.59078590785904</v>
      </c>
      <c r="H8" s="107">
        <v>116.66111111111093</v>
      </c>
      <c r="I8" s="107">
        <v>115.46590909090907</v>
      </c>
      <c r="J8" s="107">
        <v>121.99413489736058</v>
      </c>
      <c r="K8" s="188">
        <v>143.83756345177667</v>
      </c>
      <c r="L8" s="66"/>
      <c r="M8" s="66"/>
      <c r="N8" s="66"/>
    </row>
    <row r="9" spans="1:14" ht="12.75" customHeight="1">
      <c r="A9" s="112" t="s">
        <v>29</v>
      </c>
      <c r="B9" s="106">
        <v>198.59608540925268</v>
      </c>
      <c r="C9" s="107">
        <v>263.0137614678901</v>
      </c>
      <c r="D9" s="107">
        <v>248.59472422062342</v>
      </c>
      <c r="E9" s="107">
        <v>267.1240506329113</v>
      </c>
      <c r="F9" s="107">
        <v>279.92789968652033</v>
      </c>
      <c r="G9" s="107">
        <v>205.1056338028168</v>
      </c>
      <c r="H9" s="107">
        <v>185.7119565217392</v>
      </c>
      <c r="I9" s="107">
        <v>206.4880952380952</v>
      </c>
      <c r="J9" s="107">
        <v>179.40517241379317</v>
      </c>
      <c r="K9" s="188">
        <v>221.7043269230769</v>
      </c>
      <c r="L9" s="66"/>
      <c r="M9" s="66"/>
      <c r="N9" s="66"/>
    </row>
    <row r="10" spans="1:14" ht="12.75" customHeight="1">
      <c r="A10" s="112" t="s">
        <v>30</v>
      </c>
      <c r="B10" s="106">
        <v>134.4378060724779</v>
      </c>
      <c r="C10" s="107">
        <v>142.50108084738423</v>
      </c>
      <c r="D10" s="107">
        <v>123.80031570639314</v>
      </c>
      <c r="E10" s="107">
        <v>128.9179799426934</v>
      </c>
      <c r="F10" s="107">
        <v>106.69203329369832</v>
      </c>
      <c r="G10" s="107">
        <v>91.20535714285752</v>
      </c>
      <c r="H10" s="107">
        <v>91.84260908281395</v>
      </c>
      <c r="I10" s="107">
        <v>89.11962502547374</v>
      </c>
      <c r="J10" s="107">
        <v>88.93424341472796</v>
      </c>
      <c r="K10" s="188">
        <v>101.0396739130435</v>
      </c>
      <c r="L10" s="66"/>
      <c r="M10" s="66"/>
      <c r="N10" s="66"/>
    </row>
    <row r="11" spans="1:14" ht="12.75" customHeight="1">
      <c r="A11" s="112" t="s">
        <v>31</v>
      </c>
      <c r="B11" s="106">
        <v>271.72504708097904</v>
      </c>
      <c r="C11" s="107">
        <v>385.8524305555553</v>
      </c>
      <c r="D11" s="107">
        <v>319.358606557377</v>
      </c>
      <c r="E11" s="107">
        <v>358.5050709939149</v>
      </c>
      <c r="F11" s="107">
        <v>317.4799235181643</v>
      </c>
      <c r="G11" s="107">
        <v>243.11778290993084</v>
      </c>
      <c r="H11" s="107">
        <v>255.26444444444436</v>
      </c>
      <c r="I11" s="107">
        <v>274.0957446808511</v>
      </c>
      <c r="J11" s="107">
        <v>262.4461538461537</v>
      </c>
      <c r="K11" s="188">
        <v>295.23697916666646</v>
      </c>
      <c r="L11" s="66"/>
      <c r="M11" s="66"/>
      <c r="N11" s="66"/>
    </row>
    <row r="12" spans="1:14" ht="12.75" customHeight="1">
      <c r="A12" s="112" t="s">
        <v>32</v>
      </c>
      <c r="B12" s="106">
        <v>116.34289693593304</v>
      </c>
      <c r="C12" s="107">
        <v>144.2019661523153</v>
      </c>
      <c r="D12" s="107">
        <v>113.99642593049077</v>
      </c>
      <c r="E12" s="107">
        <v>115.83751465416195</v>
      </c>
      <c r="F12" s="107">
        <v>99.88058302967237</v>
      </c>
      <c r="G12" s="107">
        <v>95.95145067698321</v>
      </c>
      <c r="H12" s="107">
        <v>87.89519326065411</v>
      </c>
      <c r="I12" s="107">
        <v>86.47347713061214</v>
      </c>
      <c r="J12" s="107">
        <v>90.13248885154792</v>
      </c>
      <c r="K12" s="188">
        <v>103.65849408088413</v>
      </c>
      <c r="L12" s="66"/>
      <c r="M12" s="66"/>
      <c r="N12" s="66"/>
    </row>
    <row r="13" spans="1:14" ht="12.75" customHeight="1">
      <c r="A13" s="112" t="s">
        <v>33</v>
      </c>
      <c r="B13" s="106">
        <v>232.5606060606061</v>
      </c>
      <c r="C13" s="107">
        <v>299.2244897959184</v>
      </c>
      <c r="D13" s="107">
        <v>316.5581395348837</v>
      </c>
      <c r="E13" s="107">
        <v>275.1818181818182</v>
      </c>
      <c r="F13" s="107">
        <v>227.7692307692307</v>
      </c>
      <c r="G13" s="107">
        <v>248.60606060606065</v>
      </c>
      <c r="H13" s="107">
        <v>181.52631578947367</v>
      </c>
      <c r="I13" s="107">
        <v>171.84615384615387</v>
      </c>
      <c r="J13" s="107">
        <v>204.57142857142853</v>
      </c>
      <c r="K13" s="188">
        <v>186.6382978723404</v>
      </c>
      <c r="L13" s="66"/>
      <c r="M13" s="66"/>
      <c r="N13" s="66"/>
    </row>
    <row r="14" spans="1:14" ht="12.75" customHeight="1">
      <c r="A14" s="112" t="s">
        <v>34</v>
      </c>
      <c r="B14" s="106">
        <v>153.5457848837208</v>
      </c>
      <c r="C14" s="107">
        <v>258.59475806451627</v>
      </c>
      <c r="D14" s="107">
        <v>228.11262135922308</v>
      </c>
      <c r="E14" s="107">
        <v>263.9456193353472</v>
      </c>
      <c r="F14" s="107">
        <v>240.4252288911497</v>
      </c>
      <c r="G14" s="107">
        <v>197.58038768529082</v>
      </c>
      <c r="H14" s="107">
        <v>175.8696682464456</v>
      </c>
      <c r="I14" s="107">
        <v>178.34673366834147</v>
      </c>
      <c r="J14" s="107">
        <v>153.07310344827587</v>
      </c>
      <c r="K14" s="188">
        <v>200.48235294117617</v>
      </c>
      <c r="L14" s="66"/>
      <c r="M14" s="66"/>
      <c r="N14" s="66"/>
    </row>
    <row r="15" spans="1:14" ht="12.75" customHeight="1">
      <c r="A15" s="112" t="s">
        <v>35</v>
      </c>
      <c r="B15" s="106">
        <v>197.5</v>
      </c>
      <c r="C15" s="107">
        <v>297.51162790697674</v>
      </c>
      <c r="D15" s="107">
        <v>205.43103448275872</v>
      </c>
      <c r="E15" s="107">
        <v>251.58196721311475</v>
      </c>
      <c r="F15" s="107">
        <v>225.78181818181824</v>
      </c>
      <c r="G15" s="107">
        <v>115.04444444444447</v>
      </c>
      <c r="H15" s="107">
        <v>144.66019417475732</v>
      </c>
      <c r="I15" s="107">
        <v>132.14285714285717</v>
      </c>
      <c r="J15" s="107">
        <v>155.63725490196074</v>
      </c>
      <c r="K15" s="188">
        <v>150.6470588235294</v>
      </c>
      <c r="L15" s="66"/>
      <c r="M15" s="66"/>
      <c r="N15" s="66"/>
    </row>
    <row r="16" spans="1:14" ht="12.75" customHeight="1">
      <c r="A16" s="110"/>
      <c r="B16" s="106"/>
      <c r="C16" s="107"/>
      <c r="D16" s="107"/>
      <c r="E16" s="107"/>
      <c r="F16" s="107"/>
      <c r="G16" s="107"/>
      <c r="H16" s="107"/>
      <c r="I16" s="107"/>
      <c r="J16" s="107"/>
      <c r="K16" s="189"/>
      <c r="L16" s="66"/>
      <c r="M16" s="66"/>
      <c r="N16" s="66"/>
    </row>
    <row r="17" spans="1:14" ht="12.75" customHeight="1">
      <c r="A17" s="110" t="s">
        <v>36</v>
      </c>
      <c r="B17" s="106">
        <v>126.85687265666824</v>
      </c>
      <c r="C17" s="107">
        <v>169.91959640548652</v>
      </c>
      <c r="D17" s="107">
        <v>149.64775684396832</v>
      </c>
      <c r="E17" s="107">
        <v>175.20309432706713</v>
      </c>
      <c r="F17" s="107">
        <v>131.5684820393972</v>
      </c>
      <c r="G17" s="107">
        <v>112.85419754306142</v>
      </c>
      <c r="H17" s="107">
        <v>99.03975016124083</v>
      </c>
      <c r="I17" s="107">
        <v>90.34604801214482</v>
      </c>
      <c r="J17" s="107">
        <v>90.18410904255249</v>
      </c>
      <c r="K17" s="188">
        <v>108.70538461538418</v>
      </c>
      <c r="L17" s="66"/>
      <c r="M17" s="66"/>
      <c r="N17" s="66"/>
    </row>
    <row r="18" spans="1:14" ht="12.75" customHeight="1">
      <c r="A18" s="112" t="s">
        <v>37</v>
      </c>
      <c r="B18" s="106">
        <v>164.40117872807053</v>
      </c>
      <c r="C18" s="107">
        <v>201.32294746418012</v>
      </c>
      <c r="D18" s="107">
        <v>247.9804532577906</v>
      </c>
      <c r="E18" s="107">
        <v>300.44431051108984</v>
      </c>
      <c r="F18" s="107">
        <v>200.58802980903644</v>
      </c>
      <c r="G18" s="107">
        <v>143.01119706840407</v>
      </c>
      <c r="H18" s="107">
        <v>132.41171600082828</v>
      </c>
      <c r="I18" s="107">
        <v>146.60752911813623</v>
      </c>
      <c r="J18" s="107">
        <v>171.85</v>
      </c>
      <c r="K18" s="188">
        <v>239.47458973001542</v>
      </c>
      <c r="L18" s="66"/>
      <c r="M18" s="66"/>
      <c r="N18" s="66"/>
    </row>
    <row r="19" spans="1:14" ht="12.75" customHeight="1">
      <c r="A19" s="112" t="s">
        <v>38</v>
      </c>
      <c r="B19" s="106">
        <v>95.7</v>
      </c>
      <c r="C19" s="107">
        <v>136.1084548104959</v>
      </c>
      <c r="D19" s="107">
        <v>109.12452326468362</v>
      </c>
      <c r="E19" s="107">
        <v>122.09779577148007</v>
      </c>
      <c r="F19" s="107">
        <v>95.71265657132162</v>
      </c>
      <c r="G19" s="107">
        <v>91.60675662742858</v>
      </c>
      <c r="H19" s="107">
        <v>75.87814555706382</v>
      </c>
      <c r="I19" s="107">
        <v>69.74886128364378</v>
      </c>
      <c r="J19" s="107">
        <v>61.14234462382648</v>
      </c>
      <c r="K19" s="188">
        <v>74.93201326570404</v>
      </c>
      <c r="L19" s="66"/>
      <c r="M19" s="66"/>
      <c r="N19" s="66"/>
    </row>
    <row r="20" spans="1:14" ht="12.75" customHeight="1">
      <c r="A20" s="112" t="s">
        <v>39</v>
      </c>
      <c r="B20" s="106">
        <v>137.25396299626314</v>
      </c>
      <c r="C20" s="107">
        <v>184.3278620403083</v>
      </c>
      <c r="D20" s="107">
        <v>153.0391952826919</v>
      </c>
      <c r="E20" s="107">
        <v>173.179179179179</v>
      </c>
      <c r="F20" s="107">
        <v>133.25765249944965</v>
      </c>
      <c r="G20" s="107">
        <v>114.74561500275814</v>
      </c>
      <c r="H20" s="107">
        <v>103.37516703786206</v>
      </c>
      <c r="I20" s="107">
        <v>91.18302866170148</v>
      </c>
      <c r="J20" s="107">
        <v>90.44215788861761</v>
      </c>
      <c r="K20" s="188">
        <v>107.22164886595436</v>
      </c>
      <c r="L20" s="66"/>
      <c r="M20" s="66"/>
      <c r="N20" s="66"/>
    </row>
    <row r="21" spans="1:14" ht="12.75" customHeight="1">
      <c r="A21" s="112" t="s">
        <v>40</v>
      </c>
      <c r="B21" s="106">
        <v>148.24191616766464</v>
      </c>
      <c r="C21" s="107">
        <v>200.41636495293272</v>
      </c>
      <c r="D21" s="107">
        <v>155.14968652037615</v>
      </c>
      <c r="E21" s="107">
        <v>169.0474198047418</v>
      </c>
      <c r="F21" s="107">
        <v>139.06641366223909</v>
      </c>
      <c r="G21" s="107">
        <v>117.13848117421814</v>
      </c>
      <c r="H21" s="107">
        <v>107.04100529100528</v>
      </c>
      <c r="I21" s="107">
        <v>88.56923076923064</v>
      </c>
      <c r="J21" s="107">
        <v>85.12798264642082</v>
      </c>
      <c r="K21" s="188">
        <v>92.01587301587288</v>
      </c>
      <c r="L21" s="66"/>
      <c r="M21" s="66"/>
      <c r="N21" s="66"/>
    </row>
    <row r="22" spans="1:14" ht="12.75" customHeight="1">
      <c r="A22" s="112" t="s">
        <v>41</v>
      </c>
      <c r="B22" s="106">
        <v>168.1559561128526</v>
      </c>
      <c r="C22" s="107">
        <v>178.3921200750465</v>
      </c>
      <c r="D22" s="107">
        <v>153.70871894788104</v>
      </c>
      <c r="E22" s="107">
        <v>204.08959156785232</v>
      </c>
      <c r="F22" s="107">
        <v>136.88154761904764</v>
      </c>
      <c r="G22" s="107">
        <v>132.9538106235568</v>
      </c>
      <c r="H22" s="107">
        <v>99.84838042729176</v>
      </c>
      <c r="I22" s="107">
        <v>66.21302998965854</v>
      </c>
      <c r="J22" s="107">
        <v>74.44428468727523</v>
      </c>
      <c r="K22" s="188">
        <v>81.29447035309795</v>
      </c>
      <c r="L22" s="66"/>
      <c r="M22" s="66"/>
      <c r="N22" s="66"/>
    </row>
    <row r="23" spans="1:14" ht="12.75" customHeight="1">
      <c r="A23" s="112" t="s">
        <v>42</v>
      </c>
      <c r="B23" s="106">
        <v>164.58672425551305</v>
      </c>
      <c r="C23" s="107">
        <v>197.05836719615854</v>
      </c>
      <c r="D23" s="107">
        <v>161.40106194690253</v>
      </c>
      <c r="E23" s="107">
        <v>194.13583713583773</v>
      </c>
      <c r="F23" s="107">
        <v>149.37142857142868</v>
      </c>
      <c r="G23" s="107">
        <v>120.64148485835209</v>
      </c>
      <c r="H23" s="107">
        <v>101.74099099099107</v>
      </c>
      <c r="I23" s="107">
        <v>88.74166896171819</v>
      </c>
      <c r="J23" s="107">
        <v>93.28156996587053</v>
      </c>
      <c r="K23" s="188">
        <v>103.79259850905231</v>
      </c>
      <c r="L23" s="66"/>
      <c r="M23" s="66"/>
      <c r="N23" s="66"/>
    </row>
    <row r="24" spans="1:14" ht="12.75" customHeight="1">
      <c r="A24" s="110"/>
      <c r="B24" s="106"/>
      <c r="C24" s="107"/>
      <c r="D24" s="107"/>
      <c r="E24" s="107"/>
      <c r="F24" s="107"/>
      <c r="G24" s="107"/>
      <c r="H24" s="107"/>
      <c r="I24" s="107"/>
      <c r="J24" s="107"/>
      <c r="K24" s="189"/>
      <c r="L24" s="66"/>
      <c r="M24" s="66"/>
      <c r="N24" s="66"/>
    </row>
    <row r="25" spans="1:14" ht="12.75" customHeight="1">
      <c r="A25" s="110" t="s">
        <v>137</v>
      </c>
      <c r="B25" s="106">
        <v>135.69803319441425</v>
      </c>
      <c r="C25" s="107">
        <v>167.1723076923076</v>
      </c>
      <c r="D25" s="107">
        <v>135.9531880548833</v>
      </c>
      <c r="E25" s="107">
        <v>135.09736397219913</v>
      </c>
      <c r="F25" s="107">
        <v>112.60021919142685</v>
      </c>
      <c r="G25" s="107">
        <v>97.12273353540934</v>
      </c>
      <c r="H25" s="107">
        <v>90.45581570996944</v>
      </c>
      <c r="I25" s="107">
        <v>88.07886759241195</v>
      </c>
      <c r="J25" s="107">
        <v>87.2747051360367</v>
      </c>
      <c r="K25" s="188">
        <v>99.97384259259272</v>
      </c>
      <c r="L25" s="66"/>
      <c r="M25" s="66"/>
      <c r="N25" s="66"/>
    </row>
    <row r="26" spans="1:14" ht="12.75" customHeight="1">
      <c r="A26" s="112" t="s">
        <v>43</v>
      </c>
      <c r="B26" s="106">
        <v>150.53160919540232</v>
      </c>
      <c r="C26" s="107">
        <v>178.267189835575</v>
      </c>
      <c r="D26" s="107">
        <v>146.47987305829258</v>
      </c>
      <c r="E26" s="107">
        <v>144.11575332665643</v>
      </c>
      <c r="F26" s="107">
        <v>119.537102976784</v>
      </c>
      <c r="G26" s="107">
        <v>103.18235219001383</v>
      </c>
      <c r="H26" s="107">
        <v>96.72457374508163</v>
      </c>
      <c r="I26" s="107">
        <v>95.03447171824986</v>
      </c>
      <c r="J26" s="107">
        <v>96.38627310795637</v>
      </c>
      <c r="K26" s="188">
        <v>106.07422037422107</v>
      </c>
      <c r="L26" s="66"/>
      <c r="M26" s="66"/>
      <c r="N26" s="66"/>
    </row>
    <row r="27" spans="1:14" ht="12.75" customHeight="1">
      <c r="A27" s="112" t="s">
        <v>44</v>
      </c>
      <c r="B27" s="106">
        <v>189.36734693877543</v>
      </c>
      <c r="C27" s="107">
        <v>275.27659574468083</v>
      </c>
      <c r="D27" s="107">
        <v>145.8452380952381</v>
      </c>
      <c r="E27" s="107">
        <v>162.38095238095232</v>
      </c>
      <c r="F27" s="107">
        <v>148.76543209876544</v>
      </c>
      <c r="G27" s="107">
        <v>103.3</v>
      </c>
      <c r="H27" s="107">
        <v>92.3536585365854</v>
      </c>
      <c r="I27" s="107">
        <v>136.61842105263153</v>
      </c>
      <c r="J27" s="107">
        <v>115.3968253968254</v>
      </c>
      <c r="K27" s="188">
        <v>110.21176470588236</v>
      </c>
      <c r="L27" s="66"/>
      <c r="M27" s="66"/>
      <c r="N27" s="66"/>
    </row>
    <row r="28" spans="1:14" ht="12.75" customHeight="1">
      <c r="A28" s="112" t="s">
        <v>45</v>
      </c>
      <c r="B28" s="106">
        <v>174.3891050583657</v>
      </c>
      <c r="C28" s="107">
        <v>207.41730769230776</v>
      </c>
      <c r="D28" s="107">
        <v>179.96516393442622</v>
      </c>
      <c r="E28" s="107">
        <v>159.28039215686266</v>
      </c>
      <c r="F28" s="107">
        <v>105.78113879003566</v>
      </c>
      <c r="G28" s="107">
        <v>111.98233215547704</v>
      </c>
      <c r="H28" s="107">
        <v>115.99290780141845</v>
      </c>
      <c r="I28" s="107">
        <v>101.75565610859732</v>
      </c>
      <c r="J28" s="107">
        <v>113.03858024691368</v>
      </c>
      <c r="K28" s="188">
        <v>126.63484087102172</v>
      </c>
      <c r="L28" s="66"/>
      <c r="M28" s="66"/>
      <c r="N28" s="66"/>
    </row>
    <row r="29" spans="1:14" ht="12.75" customHeight="1">
      <c r="A29" s="112" t="s">
        <v>46</v>
      </c>
      <c r="B29" s="106">
        <v>127.64202978488707</v>
      </c>
      <c r="C29" s="107">
        <v>133.23846755277552</v>
      </c>
      <c r="D29" s="107">
        <v>114.8896222955629</v>
      </c>
      <c r="E29" s="107">
        <v>115.38175919250183</v>
      </c>
      <c r="F29" s="107">
        <v>99.71886559802729</v>
      </c>
      <c r="G29" s="107">
        <v>78.2611806797852</v>
      </c>
      <c r="H29" s="107">
        <v>71.98757943385328</v>
      </c>
      <c r="I29" s="107">
        <v>67.54424778761062</v>
      </c>
      <c r="J29" s="107">
        <v>65.40110803324107</v>
      </c>
      <c r="K29" s="188">
        <v>96.22987574284166</v>
      </c>
      <c r="L29" s="66"/>
      <c r="M29" s="66"/>
      <c r="N29" s="66"/>
    </row>
    <row r="30" spans="1:14" ht="12.75" customHeight="1">
      <c r="A30" s="112" t="s">
        <v>47</v>
      </c>
      <c r="B30" s="106">
        <v>121.11764705882358</v>
      </c>
      <c r="C30" s="107">
        <v>165.17468354430358</v>
      </c>
      <c r="D30" s="107">
        <v>119.97692307692294</v>
      </c>
      <c r="E30" s="107">
        <v>119.81266490765171</v>
      </c>
      <c r="F30" s="107">
        <v>117.22991689750705</v>
      </c>
      <c r="G30" s="107">
        <v>84.7734375</v>
      </c>
      <c r="H30" s="107">
        <v>97.10755148741421</v>
      </c>
      <c r="I30" s="107">
        <v>70.16235294117644</v>
      </c>
      <c r="J30" s="107">
        <v>93.41208791208784</v>
      </c>
      <c r="K30" s="188">
        <v>101.23306233062326</v>
      </c>
      <c r="L30" s="66"/>
      <c r="M30" s="66"/>
      <c r="N30" s="66"/>
    </row>
    <row r="31" spans="1:14" ht="12.75" customHeight="1">
      <c r="A31" s="112" t="s">
        <v>48</v>
      </c>
      <c r="B31" s="106">
        <v>122.82769591426657</v>
      </c>
      <c r="C31" s="107">
        <v>166.6680686996141</v>
      </c>
      <c r="D31" s="107">
        <v>131.78120184899845</v>
      </c>
      <c r="E31" s="107">
        <v>131.5701906412476</v>
      </c>
      <c r="F31" s="107">
        <v>111.10940834141597</v>
      </c>
      <c r="G31" s="107">
        <v>101.25794461995922</v>
      </c>
      <c r="H31" s="107">
        <v>89.36652391149204</v>
      </c>
      <c r="I31" s="107">
        <v>87.97104779411794</v>
      </c>
      <c r="J31" s="107">
        <v>82.7268185157973</v>
      </c>
      <c r="K31" s="188">
        <v>91.38425349384282</v>
      </c>
      <c r="L31" s="66"/>
      <c r="M31" s="66"/>
      <c r="N31" s="66"/>
    </row>
    <row r="32" spans="1:14" ht="12.75" customHeight="1">
      <c r="A32" s="110"/>
      <c r="B32" s="106"/>
      <c r="C32" s="107"/>
      <c r="D32" s="107"/>
      <c r="E32" s="107"/>
      <c r="F32" s="107"/>
      <c r="G32" s="107"/>
      <c r="H32" s="107"/>
      <c r="I32" s="107"/>
      <c r="J32" s="107"/>
      <c r="K32" s="189"/>
      <c r="L32" s="66"/>
      <c r="M32" s="66"/>
      <c r="N32" s="66"/>
    </row>
    <row r="33" spans="1:14" ht="12.75" customHeight="1">
      <c r="A33" s="110" t="s">
        <v>49</v>
      </c>
      <c r="B33" s="106">
        <v>151.15959252971157</v>
      </c>
      <c r="C33" s="107">
        <v>125.43325114476924</v>
      </c>
      <c r="D33" s="107">
        <v>121.44179320318149</v>
      </c>
      <c r="E33" s="107">
        <v>117.46519193233596</v>
      </c>
      <c r="F33" s="107">
        <v>95.47895424836598</v>
      </c>
      <c r="G33" s="107">
        <v>79.54547596606959</v>
      </c>
      <c r="H33" s="107">
        <v>74.78478312396314</v>
      </c>
      <c r="I33" s="107">
        <v>71.4132688320662</v>
      </c>
      <c r="J33" s="107">
        <v>76.82606771409593</v>
      </c>
      <c r="K33" s="188">
        <v>102.39533222195782</v>
      </c>
      <c r="L33" s="66"/>
      <c r="M33" s="66"/>
      <c r="N33" s="66"/>
    </row>
    <row r="34" spans="1:14" ht="12.75" customHeight="1">
      <c r="A34" s="65"/>
      <c r="B34" s="106"/>
      <c r="C34" s="107"/>
      <c r="D34" s="107"/>
      <c r="E34" s="107"/>
      <c r="F34" s="107"/>
      <c r="G34" s="107"/>
      <c r="H34" s="107"/>
      <c r="I34" s="107"/>
      <c r="J34" s="107"/>
      <c r="K34" s="189"/>
      <c r="L34" s="66"/>
      <c r="M34" s="66"/>
      <c r="N34" s="66"/>
    </row>
    <row r="35" spans="1:14" ht="12.75" customHeight="1">
      <c r="A35" s="65" t="s">
        <v>50</v>
      </c>
      <c r="B35" s="106">
        <v>96.69329896907222</v>
      </c>
      <c r="C35" s="107">
        <v>136.16666666666657</v>
      </c>
      <c r="D35" s="107">
        <v>112.90726892013129</v>
      </c>
      <c r="E35" s="107">
        <v>126.2088404868678</v>
      </c>
      <c r="F35" s="107">
        <v>103.44558082735482</v>
      </c>
      <c r="G35" s="107">
        <v>78.34953161592529</v>
      </c>
      <c r="H35" s="107">
        <v>55.19211309523809</v>
      </c>
      <c r="I35" s="107">
        <v>52.08007979481346</v>
      </c>
      <c r="J35" s="107">
        <v>54.68507588532913</v>
      </c>
      <c r="K35" s="188">
        <v>66.2886440159168</v>
      </c>
      <c r="L35" s="66"/>
      <c r="M35" s="66"/>
      <c r="N35" s="66"/>
    </row>
    <row r="36" spans="1:14" ht="12.75" customHeight="1">
      <c r="A36" s="110" t="s">
        <v>51</v>
      </c>
      <c r="B36" s="106">
        <v>97.61751687105422</v>
      </c>
      <c r="C36" s="107">
        <v>81.58376874533506</v>
      </c>
      <c r="D36" s="107">
        <v>82.75857590343055</v>
      </c>
      <c r="E36" s="107">
        <v>93.88281732683433</v>
      </c>
      <c r="F36" s="107">
        <v>78.75038302218711</v>
      </c>
      <c r="G36" s="107">
        <v>75.57121606545158</v>
      </c>
      <c r="H36" s="107">
        <v>51.98283482372292</v>
      </c>
      <c r="I36" s="107">
        <v>47.691792452830256</v>
      </c>
      <c r="J36" s="107">
        <v>49.34273273895924</v>
      </c>
      <c r="K36" s="188">
        <v>91.243661016949</v>
      </c>
      <c r="L36" s="66"/>
      <c r="M36" s="66"/>
      <c r="N36" s="66"/>
    </row>
    <row r="37" spans="1:14" ht="12.75" customHeight="1">
      <c r="A37" s="110" t="s">
        <v>52</v>
      </c>
      <c r="B37" s="106">
        <v>73.42051174496642</v>
      </c>
      <c r="C37" s="107">
        <v>104.76516206005158</v>
      </c>
      <c r="D37" s="107">
        <v>90.65327029156815</v>
      </c>
      <c r="E37" s="107">
        <v>95.39609952925352</v>
      </c>
      <c r="F37" s="107">
        <v>74.73069263111333</v>
      </c>
      <c r="G37" s="107">
        <v>57.44000858553327</v>
      </c>
      <c r="H37" s="107">
        <v>40.079547924364306</v>
      </c>
      <c r="I37" s="107">
        <v>35.01292929292938</v>
      </c>
      <c r="J37" s="107">
        <v>37.12835173501586</v>
      </c>
      <c r="K37" s="188">
        <v>48.593244194229314</v>
      </c>
      <c r="L37" s="66"/>
      <c r="M37" s="66"/>
      <c r="N37" s="66"/>
    </row>
    <row r="38" spans="1:14" ht="12.75" customHeight="1">
      <c r="A38" s="110" t="s">
        <v>53</v>
      </c>
      <c r="B38" s="106">
        <v>139.3064516129033</v>
      </c>
      <c r="C38" s="107">
        <v>215.48267202410852</v>
      </c>
      <c r="D38" s="107">
        <v>183.06956521739113</v>
      </c>
      <c r="E38" s="107">
        <v>203.30117779024116</v>
      </c>
      <c r="F38" s="107">
        <v>167.3051181102362</v>
      </c>
      <c r="G38" s="107">
        <v>123.18039576622189</v>
      </c>
      <c r="H38" s="107">
        <v>88.0061349693251</v>
      </c>
      <c r="I38" s="107">
        <v>92.93230174081216</v>
      </c>
      <c r="J38" s="107">
        <v>98.25048923679074</v>
      </c>
      <c r="K38" s="188">
        <v>99.50550418317921</v>
      </c>
      <c r="L38" s="66"/>
      <c r="M38" s="66"/>
      <c r="N38" s="66"/>
    </row>
    <row r="39" spans="1:14" ht="12.75" customHeight="1">
      <c r="A39" s="65"/>
      <c r="B39" s="106"/>
      <c r="C39" s="107"/>
      <c r="D39" s="107"/>
      <c r="E39" s="107"/>
      <c r="F39" s="107"/>
      <c r="G39" s="107"/>
      <c r="H39" s="107"/>
      <c r="I39" s="107"/>
      <c r="J39" s="107"/>
      <c r="K39" s="189"/>
      <c r="L39" s="66"/>
      <c r="M39" s="66"/>
      <c r="N39" s="66"/>
    </row>
    <row r="40" spans="1:14" ht="12.75" customHeight="1">
      <c r="A40" s="65" t="s">
        <v>54</v>
      </c>
      <c r="B40" s="106">
        <v>87.06325068870542</v>
      </c>
      <c r="C40" s="107">
        <v>97.2034878701547</v>
      </c>
      <c r="D40" s="107">
        <v>107.2008158968286</v>
      </c>
      <c r="E40" s="107">
        <v>103.4010615293886</v>
      </c>
      <c r="F40" s="107">
        <v>71.2135893428601</v>
      </c>
      <c r="G40" s="107">
        <v>67.67673693307748</v>
      </c>
      <c r="H40" s="107">
        <v>74.79175619381745</v>
      </c>
      <c r="I40" s="107">
        <v>74.69458968572847</v>
      </c>
      <c r="J40" s="107">
        <v>64.47574652074088</v>
      </c>
      <c r="K40" s="188">
        <v>77.54733981693386</v>
      </c>
      <c r="L40" s="66"/>
      <c r="M40" s="66"/>
      <c r="N40" s="66"/>
    </row>
    <row r="41" spans="1:14" ht="12.75" customHeight="1">
      <c r="A41" s="65"/>
      <c r="B41" s="106"/>
      <c r="C41" s="107"/>
      <c r="D41" s="107"/>
      <c r="E41" s="107"/>
      <c r="F41" s="107"/>
      <c r="G41" s="107"/>
      <c r="H41" s="107"/>
      <c r="I41" s="107"/>
      <c r="J41" s="107"/>
      <c r="K41" s="189"/>
      <c r="L41" s="66"/>
      <c r="M41" s="66"/>
      <c r="N41" s="66"/>
    </row>
    <row r="42" spans="1:14" ht="12.75" customHeight="1">
      <c r="A42" s="65" t="s">
        <v>55</v>
      </c>
      <c r="B42" s="106">
        <v>155.24142538975485</v>
      </c>
      <c r="C42" s="107">
        <v>239.61178001952496</v>
      </c>
      <c r="D42" s="107">
        <v>179.7762986165489</v>
      </c>
      <c r="E42" s="107">
        <v>172.65934827825328</v>
      </c>
      <c r="F42" s="107">
        <v>170.1549358123057</v>
      </c>
      <c r="G42" s="107">
        <v>89.60181981289233</v>
      </c>
      <c r="H42" s="107">
        <v>95.26164874551927</v>
      </c>
      <c r="I42" s="107">
        <v>86.26016764979802</v>
      </c>
      <c r="J42" s="107">
        <v>84.0036</v>
      </c>
      <c r="K42" s="188">
        <v>92.08008008008</v>
      </c>
      <c r="L42" s="66"/>
      <c r="M42" s="66"/>
      <c r="N42" s="66"/>
    </row>
    <row r="43" spans="1:14" ht="12.75" customHeight="1">
      <c r="A43" s="110" t="s">
        <v>56</v>
      </c>
      <c r="B43" s="106">
        <v>167.17464342313764</v>
      </c>
      <c r="C43" s="107">
        <v>280.10365853658516</v>
      </c>
      <c r="D43" s="107">
        <v>223.20490981963908</v>
      </c>
      <c r="E43" s="107">
        <v>209.83836109860445</v>
      </c>
      <c r="F43" s="107">
        <v>207.46535893155252</v>
      </c>
      <c r="G43" s="107">
        <v>98.6568109820486</v>
      </c>
      <c r="H43" s="107">
        <v>106.94741122255333</v>
      </c>
      <c r="I43" s="107">
        <v>92.0268299795857</v>
      </c>
      <c r="J43" s="107">
        <v>92.97381546134679</v>
      </c>
      <c r="K43" s="188">
        <v>106.1142177275432</v>
      </c>
      <c r="L43" s="66"/>
      <c r="M43" s="66"/>
      <c r="N43" s="66"/>
    </row>
    <row r="44" spans="1:14" ht="12.75" customHeight="1">
      <c r="A44" s="110" t="s">
        <v>57</v>
      </c>
      <c r="B44" s="106">
        <v>127.03970037453183</v>
      </c>
      <c r="C44" s="107">
        <v>193.2707606420099</v>
      </c>
      <c r="D44" s="107">
        <v>132.53732970027232</v>
      </c>
      <c r="E44" s="107">
        <v>133.45014245014244</v>
      </c>
      <c r="F44" s="107">
        <v>128.02686145146058</v>
      </c>
      <c r="G44" s="107">
        <v>75.62679269882676</v>
      </c>
      <c r="H44" s="107">
        <v>80.92550714998346</v>
      </c>
      <c r="I44" s="107">
        <v>79.69731164951874</v>
      </c>
      <c r="J44" s="107">
        <v>74.85373608903026</v>
      </c>
      <c r="K44" s="188">
        <v>79.08565133572029</v>
      </c>
      <c r="L44" s="66"/>
      <c r="M44" s="66"/>
      <c r="N44" s="66"/>
    </row>
    <row r="45" spans="1:14" ht="12.75" customHeight="1">
      <c r="A45" s="65"/>
      <c r="B45" s="106"/>
      <c r="C45" s="107"/>
      <c r="D45" s="107"/>
      <c r="E45" s="107"/>
      <c r="F45" s="107"/>
      <c r="G45" s="107"/>
      <c r="H45" s="107"/>
      <c r="I45" s="107"/>
      <c r="J45" s="107"/>
      <c r="K45" s="189"/>
      <c r="L45" s="66"/>
      <c r="M45" s="66"/>
      <c r="N45" s="66"/>
    </row>
    <row r="46" spans="1:14" ht="12.75" customHeight="1">
      <c r="A46" s="65" t="s">
        <v>130</v>
      </c>
      <c r="B46" s="106">
        <v>135.15530179445338</v>
      </c>
      <c r="C46" s="107">
        <v>117.18733333333341</v>
      </c>
      <c r="D46" s="107">
        <v>89.040072859745</v>
      </c>
      <c r="E46" s="107">
        <v>126.61587420441795</v>
      </c>
      <c r="F46" s="107">
        <v>100.53759043724446</v>
      </c>
      <c r="G46" s="107">
        <v>81.85507745266786</v>
      </c>
      <c r="H46" s="107">
        <v>67.77625088090218</v>
      </c>
      <c r="I46" s="107">
        <v>65.84252514741584</v>
      </c>
      <c r="J46" s="107">
        <v>57.586750788643386</v>
      </c>
      <c r="K46" s="188">
        <v>67.2899246058947</v>
      </c>
      <c r="L46" s="66"/>
      <c r="M46" s="66"/>
      <c r="N46" s="66"/>
    </row>
    <row r="47" spans="1:14" ht="12.75" customHeight="1">
      <c r="A47" s="90" t="s">
        <v>116</v>
      </c>
      <c r="B47" s="115">
        <v>118.23918438754454</v>
      </c>
      <c r="C47" s="116">
        <v>141.18911201412496</v>
      </c>
      <c r="D47" s="116">
        <v>127.77871349685866</v>
      </c>
      <c r="E47" s="116">
        <v>136.94547322545546</v>
      </c>
      <c r="F47" s="116">
        <v>106.68114060994098</v>
      </c>
      <c r="G47" s="116">
        <v>92.48461182958283</v>
      </c>
      <c r="H47" s="116">
        <v>86.3537914942401</v>
      </c>
      <c r="I47" s="116">
        <v>81.79135869047816</v>
      </c>
      <c r="J47" s="116">
        <v>81.39311709766642</v>
      </c>
      <c r="K47" s="190">
        <v>98.88959328577897</v>
      </c>
      <c r="L47" s="66"/>
      <c r="M47" s="66"/>
      <c r="N47" s="66"/>
    </row>
    <row r="48" spans="1:14" ht="12.75">
      <c r="A48" s="66"/>
      <c r="B48" s="66"/>
      <c r="C48" s="66"/>
      <c r="D48" s="66"/>
      <c r="E48" s="66"/>
      <c r="F48" s="66"/>
      <c r="G48" s="66"/>
      <c r="H48" s="66"/>
      <c r="I48" s="66"/>
      <c r="J48" s="65"/>
      <c r="K48" s="66"/>
      <c r="L48" s="66"/>
      <c r="M48" s="66"/>
      <c r="N48" s="66"/>
    </row>
    <row r="49" spans="1:14" ht="12.75">
      <c r="A49" s="122" t="s">
        <v>59</v>
      </c>
      <c r="B49" s="89" t="s">
        <v>60</v>
      </c>
      <c r="C49" s="66"/>
      <c r="D49" s="66"/>
      <c r="E49" s="66"/>
      <c r="F49" s="66"/>
      <c r="G49" s="66"/>
      <c r="H49" s="66"/>
      <c r="I49" s="66"/>
      <c r="J49" s="65"/>
      <c r="K49" s="66"/>
      <c r="L49" s="66"/>
      <c r="M49" s="66"/>
      <c r="N49" s="66"/>
    </row>
    <row r="50" spans="1:14" ht="12.75">
      <c r="A50" s="122" t="s">
        <v>107</v>
      </c>
      <c r="B50" s="89" t="s">
        <v>136</v>
      </c>
      <c r="C50" s="66"/>
      <c r="D50" s="66"/>
      <c r="E50" s="66"/>
      <c r="F50" s="66"/>
      <c r="G50" s="66"/>
      <c r="H50" s="66"/>
      <c r="I50" s="66"/>
      <c r="J50" s="65"/>
      <c r="K50" s="66"/>
      <c r="L50" s="66"/>
      <c r="M50" s="66"/>
      <c r="N50" s="66"/>
    </row>
    <row r="51" spans="1:14" ht="12.75">
      <c r="A51" s="122"/>
      <c r="B51" s="89" t="s">
        <v>133</v>
      </c>
      <c r="C51" s="66"/>
      <c r="D51" s="66"/>
      <c r="E51" s="66"/>
      <c r="F51" s="66"/>
      <c r="G51" s="66"/>
      <c r="H51" s="66"/>
      <c r="I51" s="66"/>
      <c r="J51" s="65"/>
      <c r="K51" s="66"/>
      <c r="L51" s="66"/>
      <c r="M51" s="66"/>
      <c r="N51" s="66"/>
    </row>
    <row r="52" spans="1:14" ht="12.75">
      <c r="A52" s="122" t="s">
        <v>62</v>
      </c>
      <c r="B52" s="89" t="s">
        <v>139</v>
      </c>
      <c r="C52" s="66"/>
      <c r="D52" s="66"/>
      <c r="E52" s="66"/>
      <c r="F52" s="66"/>
      <c r="G52" s="66"/>
      <c r="H52" s="66"/>
      <c r="I52" s="66"/>
      <c r="J52" s="65"/>
      <c r="K52" s="66"/>
      <c r="L52" s="66"/>
      <c r="M52" s="66"/>
      <c r="N52" s="66"/>
    </row>
    <row r="53" spans="1:14" ht="12.75">
      <c r="A53" s="122" t="s">
        <v>9</v>
      </c>
      <c r="B53" s="66"/>
      <c r="C53" s="66"/>
      <c r="D53" s="66"/>
      <c r="E53" s="66"/>
      <c r="F53" s="66"/>
      <c r="G53" s="66"/>
      <c r="H53" s="66"/>
      <c r="I53" s="66"/>
      <c r="J53" s="65"/>
      <c r="K53" s="66"/>
      <c r="L53" s="66"/>
      <c r="M53" s="66"/>
      <c r="N53" s="66"/>
    </row>
    <row r="54" spans="1:14" ht="12.75">
      <c r="A54" s="66"/>
      <c r="B54" s="66"/>
      <c r="C54" s="66"/>
      <c r="D54" s="66"/>
      <c r="E54" s="66"/>
      <c r="F54" s="66"/>
      <c r="G54" s="66"/>
      <c r="H54" s="66"/>
      <c r="I54" s="66"/>
      <c r="J54" s="65"/>
      <c r="K54" s="66"/>
      <c r="L54" s="66"/>
      <c r="M54" s="66"/>
      <c r="N54" s="66"/>
    </row>
    <row r="55" spans="6:13" ht="17.25">
      <c r="F55" s="7"/>
      <c r="G55" s="7"/>
      <c r="H55" s="7"/>
      <c r="I55" s="7"/>
      <c r="J55" s="39"/>
      <c r="K55" s="40"/>
      <c r="L55" s="40"/>
      <c r="M55" s="41"/>
    </row>
    <row r="56" ht="12.75">
      <c r="A56" s="11"/>
    </row>
    <row r="57" ht="12.75">
      <c r="A57" s="11"/>
    </row>
    <row r="72" ht="12.75">
      <c r="K72" s="38"/>
    </row>
    <row r="73" ht="12.75">
      <c r="K73" s="38"/>
    </row>
    <row r="74" ht="12.75">
      <c r="K74" s="38"/>
    </row>
    <row r="75" ht="12.75">
      <c r="K75" s="38"/>
    </row>
    <row r="76" ht="12.75">
      <c r="K76" s="38"/>
    </row>
    <row r="77" ht="12.75">
      <c r="K77" s="38"/>
    </row>
    <row r="78" ht="12.75">
      <c r="K78" s="38"/>
    </row>
    <row r="79" ht="12.75">
      <c r="K79" s="38"/>
    </row>
    <row r="80" ht="12.75">
      <c r="K80" s="38"/>
    </row>
    <row r="81" ht="12.75">
      <c r="K81" s="38"/>
    </row>
    <row r="82" ht="12.75">
      <c r="K82" s="38"/>
    </row>
    <row r="83" ht="12.75">
      <c r="K83" s="38"/>
    </row>
    <row r="84" ht="12.75">
      <c r="K84" s="38"/>
    </row>
    <row r="85" ht="12.75">
      <c r="K85" s="38"/>
    </row>
    <row r="86" ht="12.75">
      <c r="K86" s="38"/>
    </row>
    <row r="87" ht="12.75">
      <c r="K87" s="38"/>
    </row>
    <row r="88" ht="12.75">
      <c r="K88" s="38"/>
    </row>
    <row r="89" ht="12.75">
      <c r="K89" s="38"/>
    </row>
    <row r="90" ht="12.75">
      <c r="K90" s="38"/>
    </row>
    <row r="91" ht="12.75">
      <c r="K91" s="38"/>
    </row>
    <row r="92" ht="12.75">
      <c r="K92" s="38"/>
    </row>
    <row r="93" ht="12.75">
      <c r="K93" s="38"/>
    </row>
    <row r="94" ht="12.75">
      <c r="K94" s="38"/>
    </row>
    <row r="95" ht="12.75">
      <c r="K95" s="38"/>
    </row>
    <row r="96" ht="12.75">
      <c r="K96" s="38"/>
    </row>
    <row r="97" ht="12.75">
      <c r="K97" s="38"/>
    </row>
    <row r="98" ht="12.75">
      <c r="K98" s="38"/>
    </row>
    <row r="99" ht="12.75">
      <c r="K99" s="38"/>
    </row>
    <row r="100" ht="12.75">
      <c r="K100" s="38"/>
    </row>
    <row r="101" ht="12.75">
      <c r="K101" s="38"/>
    </row>
    <row r="102" ht="12.75">
      <c r="K102" s="38"/>
    </row>
    <row r="103" ht="12.75">
      <c r="K103" s="38"/>
    </row>
    <row r="104" ht="12.75">
      <c r="K104" s="38"/>
    </row>
    <row r="105" ht="12.75">
      <c r="K105" s="38"/>
    </row>
    <row r="106" ht="12.75">
      <c r="K106" s="38"/>
    </row>
    <row r="107" ht="12.75">
      <c r="K107" s="38"/>
    </row>
    <row r="108" ht="12.75">
      <c r="K108" s="38"/>
    </row>
    <row r="109" ht="12.75">
      <c r="K109" s="38"/>
    </row>
    <row r="110" ht="12.75">
      <c r="K110" s="38"/>
    </row>
    <row r="111" ht="12.75">
      <c r="K111" s="38"/>
    </row>
    <row r="112" ht="12.75">
      <c r="K112" s="38"/>
    </row>
    <row r="113" ht="12.75">
      <c r="K113" s="38"/>
    </row>
    <row r="114" ht="12.75">
      <c r="K114" s="38"/>
    </row>
    <row r="115" ht="12.75">
      <c r="K115" s="38"/>
    </row>
    <row r="116" ht="12.75">
      <c r="K116" s="38"/>
    </row>
    <row r="117" ht="12.75">
      <c r="K117" s="38"/>
    </row>
    <row r="118" ht="12.75">
      <c r="K118" s="38"/>
    </row>
    <row r="119" ht="12.75">
      <c r="K119" s="38"/>
    </row>
    <row r="120" ht="12.75">
      <c r="K120" s="38"/>
    </row>
    <row r="121" ht="12.75">
      <c r="K121" s="38"/>
    </row>
    <row r="122" ht="12.75">
      <c r="K122" s="38"/>
    </row>
    <row r="123" ht="12.75">
      <c r="K123" s="38"/>
    </row>
    <row r="124" ht="12.75">
      <c r="K124" s="38"/>
    </row>
    <row r="125" ht="12.75">
      <c r="K125" s="38"/>
    </row>
    <row r="126" ht="12.75">
      <c r="K126" s="38"/>
    </row>
    <row r="127" ht="12.75">
      <c r="K127" s="38"/>
    </row>
    <row r="128" ht="12.75">
      <c r="K128" s="38"/>
    </row>
    <row r="129" ht="12.75">
      <c r="K129" s="38"/>
    </row>
    <row r="130" ht="12.75">
      <c r="K130" s="38"/>
    </row>
    <row r="131" ht="12.75">
      <c r="K131" s="38"/>
    </row>
    <row r="132" ht="12.75">
      <c r="K132" s="38"/>
    </row>
    <row r="133" ht="12.75">
      <c r="K133" s="38"/>
    </row>
    <row r="134" ht="12.75">
      <c r="K134" s="38"/>
    </row>
    <row r="135" ht="12.75">
      <c r="K135" s="38"/>
    </row>
    <row r="136" ht="12.75">
      <c r="K136" s="38"/>
    </row>
    <row r="137" ht="12.75">
      <c r="K137" s="38"/>
    </row>
    <row r="138" ht="12.75">
      <c r="K138" s="38"/>
    </row>
    <row r="139" ht="12.75">
      <c r="K139" s="38"/>
    </row>
    <row r="140" ht="12.75">
      <c r="K140" s="38"/>
    </row>
    <row r="141" ht="12.75">
      <c r="K141" s="38"/>
    </row>
    <row r="142" ht="12.75">
      <c r="K142" s="38"/>
    </row>
    <row r="143" ht="12.75">
      <c r="K143" s="38"/>
    </row>
    <row r="144" ht="12.75">
      <c r="K144" s="38"/>
    </row>
    <row r="145" ht="12.75">
      <c r="K145" s="38"/>
    </row>
    <row r="146" ht="12.75">
      <c r="K146" s="38"/>
    </row>
    <row r="147" ht="12.75">
      <c r="K147" s="38"/>
    </row>
    <row r="148" ht="12.75">
      <c r="K148" s="38"/>
    </row>
    <row r="149" ht="12.75">
      <c r="K149" s="38"/>
    </row>
    <row r="150" ht="12.75">
      <c r="K150" s="38"/>
    </row>
    <row r="151" ht="12.75">
      <c r="K151" s="38"/>
    </row>
    <row r="152" ht="12.75">
      <c r="K152" s="38"/>
    </row>
    <row r="153" ht="12.75">
      <c r="K153" s="38"/>
    </row>
    <row r="154" ht="12.75">
      <c r="K154" s="38"/>
    </row>
    <row r="155" ht="12.75">
      <c r="K155" s="38"/>
    </row>
    <row r="156" ht="12.75">
      <c r="K156" s="38"/>
    </row>
    <row r="157" ht="12.75">
      <c r="K157" s="38"/>
    </row>
    <row r="158" ht="12.75">
      <c r="K158" s="38"/>
    </row>
    <row r="159" ht="12.75">
      <c r="K159" s="38"/>
    </row>
    <row r="160" ht="12.75">
      <c r="K160" s="38"/>
    </row>
    <row r="161" ht="12.75">
      <c r="K161" s="38"/>
    </row>
    <row r="162" ht="12.75">
      <c r="K162" s="38"/>
    </row>
    <row r="163" ht="12.75">
      <c r="K163" s="38"/>
    </row>
    <row r="164" ht="12.75">
      <c r="K164" s="38"/>
    </row>
    <row r="165" ht="12.75">
      <c r="K165" s="38"/>
    </row>
    <row r="166" ht="12.75">
      <c r="K166" s="38"/>
    </row>
    <row r="167" ht="12.75">
      <c r="K167" s="38"/>
    </row>
    <row r="168" ht="12.75">
      <c r="K168" s="38"/>
    </row>
    <row r="169" ht="12.75">
      <c r="K169" s="38"/>
    </row>
    <row r="170" ht="12.75">
      <c r="K170" s="38"/>
    </row>
    <row r="171" ht="12.75">
      <c r="K171" s="38"/>
    </row>
    <row r="172" ht="12.75">
      <c r="K172" s="38"/>
    </row>
    <row r="173" ht="12.75">
      <c r="K173" s="38"/>
    </row>
    <row r="174" ht="12.75">
      <c r="K174" s="38"/>
    </row>
    <row r="175" ht="12.75">
      <c r="K175" s="38"/>
    </row>
    <row r="176" ht="12.75">
      <c r="K176" s="38"/>
    </row>
    <row r="177" ht="12.75">
      <c r="K177" s="38"/>
    </row>
    <row r="178" ht="12.75">
      <c r="K178" s="38"/>
    </row>
    <row r="179" ht="12.75">
      <c r="K179" s="38"/>
    </row>
    <row r="180" ht="12.75">
      <c r="K180" s="38"/>
    </row>
    <row r="181" ht="12.75">
      <c r="K181" s="38"/>
    </row>
    <row r="182" ht="12.75">
      <c r="K182" s="38"/>
    </row>
    <row r="183" ht="12.75">
      <c r="K183" s="38"/>
    </row>
    <row r="184" ht="12.75">
      <c r="K184" s="38"/>
    </row>
    <row r="185" ht="12.75">
      <c r="K185" s="38"/>
    </row>
    <row r="186" ht="12.75">
      <c r="K186" s="38"/>
    </row>
    <row r="187" ht="12.75">
      <c r="K187" s="38"/>
    </row>
    <row r="188" ht="12.75">
      <c r="K188" s="38"/>
    </row>
    <row r="189" ht="12.75">
      <c r="K189" s="38"/>
    </row>
    <row r="190" ht="12.75">
      <c r="K190" s="38"/>
    </row>
    <row r="191" ht="12.75">
      <c r="K191" s="38"/>
    </row>
    <row r="192" ht="12.75">
      <c r="K192" s="38"/>
    </row>
    <row r="193" ht="12.75">
      <c r="K193" s="38"/>
    </row>
    <row r="194" ht="12.75">
      <c r="K194" s="38"/>
    </row>
    <row r="195" ht="12.75">
      <c r="K195" s="38"/>
    </row>
    <row r="196" ht="12.75">
      <c r="K196" s="38"/>
    </row>
    <row r="197" ht="12.75">
      <c r="K197" s="38"/>
    </row>
    <row r="198" ht="12.75">
      <c r="K198" s="38"/>
    </row>
    <row r="199" ht="12.75">
      <c r="K199" s="38"/>
    </row>
    <row r="200" ht="12.75">
      <c r="K200" s="38"/>
    </row>
    <row r="201" ht="12.75">
      <c r="K201" s="38"/>
    </row>
    <row r="202" ht="12.75">
      <c r="K202" s="38"/>
    </row>
    <row r="203" ht="12.75">
      <c r="K203" s="38"/>
    </row>
    <row r="204" ht="12.75">
      <c r="K204" s="38"/>
    </row>
    <row r="205" ht="12.75">
      <c r="K205" s="38"/>
    </row>
    <row r="206" ht="12.75">
      <c r="K206" s="38"/>
    </row>
    <row r="207" ht="12.75">
      <c r="K207" s="38"/>
    </row>
    <row r="208" ht="12.75">
      <c r="K208" s="38"/>
    </row>
    <row r="209" ht="12.75">
      <c r="K209" s="38"/>
    </row>
    <row r="210" ht="12.75">
      <c r="K210" s="38"/>
    </row>
    <row r="211" ht="12.75">
      <c r="K211" s="38"/>
    </row>
    <row r="212" ht="12.75">
      <c r="K212" s="38"/>
    </row>
    <row r="213" ht="12.75">
      <c r="K213" s="38"/>
    </row>
    <row r="214" ht="12.75">
      <c r="K214" s="38"/>
    </row>
    <row r="215" ht="12.75">
      <c r="K215" s="38"/>
    </row>
    <row r="216" ht="12.75">
      <c r="K216" s="38"/>
    </row>
    <row r="217" ht="12.75">
      <c r="K217" s="38"/>
    </row>
    <row r="218" ht="12.75">
      <c r="K218" s="38"/>
    </row>
    <row r="219" ht="12.75">
      <c r="K219" s="38"/>
    </row>
    <row r="220" ht="12.75">
      <c r="K220" s="38"/>
    </row>
    <row r="221" ht="12.75">
      <c r="K221" s="38"/>
    </row>
    <row r="222" ht="12.75">
      <c r="K222" s="38"/>
    </row>
    <row r="223" ht="12.75">
      <c r="K223" s="38"/>
    </row>
    <row r="224" ht="12.75">
      <c r="K224" s="38"/>
    </row>
    <row r="225" ht="12.75">
      <c r="K225" s="38"/>
    </row>
    <row r="226" ht="12.75">
      <c r="K226" s="38"/>
    </row>
    <row r="227" ht="12.75">
      <c r="K227" s="38"/>
    </row>
    <row r="228" ht="12.75">
      <c r="K228" s="38"/>
    </row>
    <row r="229" ht="12.75">
      <c r="K229" s="38"/>
    </row>
    <row r="230" ht="12.75">
      <c r="K230" s="38"/>
    </row>
    <row r="231" ht="12.75">
      <c r="K231" s="38"/>
    </row>
    <row r="232" ht="12.75">
      <c r="K232" s="38"/>
    </row>
    <row r="233" ht="12.75">
      <c r="K233" s="38"/>
    </row>
    <row r="234" ht="12.75">
      <c r="K234" s="38"/>
    </row>
    <row r="235" ht="12.75">
      <c r="K235" s="38"/>
    </row>
    <row r="236" ht="12.75">
      <c r="K236" s="38"/>
    </row>
    <row r="237" ht="12.75">
      <c r="K237" s="38"/>
    </row>
    <row r="238" ht="12.75">
      <c r="K238" s="38"/>
    </row>
    <row r="239" ht="12.75">
      <c r="K239" s="38"/>
    </row>
    <row r="240" ht="12.75">
      <c r="K240" s="38"/>
    </row>
    <row r="241" ht="12.75">
      <c r="K241" s="38"/>
    </row>
    <row r="242" ht="12.75">
      <c r="K242" s="38"/>
    </row>
    <row r="243" ht="12.75">
      <c r="K243" s="38"/>
    </row>
    <row r="244" ht="12.75">
      <c r="K244" s="38"/>
    </row>
    <row r="245" ht="12.75">
      <c r="K245" s="38"/>
    </row>
    <row r="246" ht="12.75">
      <c r="K246" s="38"/>
    </row>
    <row r="247" ht="12.75">
      <c r="K247" s="38"/>
    </row>
    <row r="248" ht="12.75">
      <c r="K248" s="38"/>
    </row>
    <row r="249" ht="12.75">
      <c r="K249" s="38"/>
    </row>
    <row r="250" ht="12.75">
      <c r="K250" s="38"/>
    </row>
    <row r="251" ht="12.75">
      <c r="K251" s="38"/>
    </row>
    <row r="252" ht="12.75">
      <c r="K252" s="38"/>
    </row>
    <row r="253" ht="12.75">
      <c r="K253" s="38"/>
    </row>
    <row r="254" ht="12.75">
      <c r="K254" s="38"/>
    </row>
    <row r="255" ht="12.75">
      <c r="K255" s="38"/>
    </row>
    <row r="256" ht="12.75">
      <c r="K256" s="38"/>
    </row>
    <row r="257" ht="12.75">
      <c r="K257" s="38"/>
    </row>
    <row r="258" ht="12.75">
      <c r="K258" s="38"/>
    </row>
    <row r="259" ht="12.75">
      <c r="K259" s="38"/>
    </row>
    <row r="260" ht="12.75">
      <c r="K260" s="38"/>
    </row>
    <row r="261" ht="12.75">
      <c r="K261" s="38"/>
    </row>
    <row r="262" ht="12.75">
      <c r="K262" s="38"/>
    </row>
    <row r="263" ht="12.75">
      <c r="K263" s="38"/>
    </row>
    <row r="410" ht="12.75">
      <c r="E410" s="38"/>
    </row>
    <row r="411" ht="12.75">
      <c r="E411" s="38"/>
    </row>
    <row r="412" ht="12.75">
      <c r="E412" s="38"/>
    </row>
    <row r="413" ht="12.75">
      <c r="E413" s="38"/>
    </row>
    <row r="414" ht="12.75">
      <c r="E414" s="38"/>
    </row>
    <row r="415" ht="12.75">
      <c r="E415" s="38"/>
    </row>
    <row r="416" ht="12.75">
      <c r="E416" s="38"/>
    </row>
    <row r="417" ht="12.75">
      <c r="E417" s="38"/>
    </row>
    <row r="418" ht="12.75">
      <c r="E418" s="38"/>
    </row>
    <row r="419" ht="12.75">
      <c r="E419" s="38"/>
    </row>
    <row r="420" ht="12.75">
      <c r="E420" s="38"/>
    </row>
    <row r="421" ht="12.75">
      <c r="E421" s="38"/>
    </row>
    <row r="422" ht="12.75">
      <c r="E422" s="38"/>
    </row>
    <row r="423" ht="12.75">
      <c r="E423" s="38"/>
    </row>
    <row r="424" ht="12.75">
      <c r="E424" s="38"/>
    </row>
    <row r="425" ht="12.75">
      <c r="E425" s="38"/>
    </row>
    <row r="426" ht="12.75">
      <c r="E426" s="38"/>
    </row>
    <row r="427" ht="12.75">
      <c r="E427" s="38"/>
    </row>
    <row r="428" ht="12.75">
      <c r="E428" s="38"/>
    </row>
    <row r="429" ht="12.75">
      <c r="E429" s="38"/>
    </row>
    <row r="430" ht="12.75">
      <c r="E430" s="38"/>
    </row>
    <row r="431" ht="12.75">
      <c r="E431" s="38"/>
    </row>
    <row r="432" ht="12.75">
      <c r="E432" s="38"/>
    </row>
    <row r="433" ht="12.75">
      <c r="E433" s="38"/>
    </row>
    <row r="434" ht="12.75">
      <c r="E434" s="38"/>
    </row>
    <row r="435" ht="12.75">
      <c r="E435" s="38"/>
    </row>
    <row r="436" ht="12.75">
      <c r="E436" s="38"/>
    </row>
    <row r="437" ht="12.75">
      <c r="E437" s="38"/>
    </row>
    <row r="438" ht="12.75">
      <c r="E438" s="38"/>
    </row>
    <row r="439" ht="12.75">
      <c r="E439" s="38"/>
    </row>
    <row r="440" ht="12.75">
      <c r="E440" s="38"/>
    </row>
    <row r="441" ht="12.75">
      <c r="E441" s="38"/>
    </row>
    <row r="442" ht="12.75">
      <c r="E442" s="38"/>
    </row>
    <row r="443" ht="12.75">
      <c r="E443" s="38"/>
    </row>
    <row r="444" ht="12.75">
      <c r="E444" s="38"/>
    </row>
    <row r="445" ht="12.75">
      <c r="E445" s="38"/>
    </row>
    <row r="446" ht="12.75">
      <c r="E446" s="38"/>
    </row>
    <row r="447" ht="12.75">
      <c r="E447" s="38"/>
    </row>
    <row r="448" ht="12.75">
      <c r="E448" s="38"/>
    </row>
    <row r="449" ht="12.75">
      <c r="E449" s="38"/>
    </row>
    <row r="450" ht="12.75">
      <c r="E450" s="38"/>
    </row>
    <row r="451" ht="12.75">
      <c r="E451" s="38"/>
    </row>
    <row r="452" ht="12.75">
      <c r="E452" s="38"/>
    </row>
    <row r="453" ht="12.75">
      <c r="E453" s="38"/>
    </row>
    <row r="454" ht="12.75">
      <c r="E454" s="38"/>
    </row>
    <row r="455" ht="12.75">
      <c r="E455" s="38"/>
    </row>
    <row r="456" ht="12.75">
      <c r="E456" s="38"/>
    </row>
    <row r="457" ht="12.75">
      <c r="E457" s="38"/>
    </row>
    <row r="458" ht="12.75">
      <c r="E458" s="38"/>
    </row>
    <row r="459" ht="12.75">
      <c r="E459" s="38"/>
    </row>
    <row r="460" ht="12.75">
      <c r="E460" s="38"/>
    </row>
    <row r="461" ht="12.75">
      <c r="E461" s="38"/>
    </row>
    <row r="462" ht="12.75">
      <c r="E462" s="38"/>
    </row>
    <row r="463" ht="12.75">
      <c r="E463" s="38"/>
    </row>
    <row r="464" ht="12.75">
      <c r="E464" s="38"/>
    </row>
    <row r="465" ht="12.75">
      <c r="E465" s="38"/>
    </row>
    <row r="466" ht="12.75">
      <c r="E466" s="38"/>
    </row>
    <row r="467" ht="12.75">
      <c r="E467" s="38"/>
    </row>
    <row r="468" ht="12.75">
      <c r="E468" s="38"/>
    </row>
    <row r="469" ht="12.75">
      <c r="E469" s="38"/>
    </row>
    <row r="470" ht="12.75">
      <c r="E470" s="38"/>
    </row>
    <row r="471" ht="12.75">
      <c r="E471" s="38"/>
    </row>
    <row r="472" ht="12.75">
      <c r="E472" s="38"/>
    </row>
    <row r="473" ht="12.75">
      <c r="E473" s="38"/>
    </row>
    <row r="474" ht="12.75">
      <c r="E474" s="38"/>
    </row>
    <row r="475" ht="12.75">
      <c r="E475" s="38"/>
    </row>
    <row r="476" ht="12.75">
      <c r="E476" s="38"/>
    </row>
    <row r="477" ht="12.75">
      <c r="E477" s="38"/>
    </row>
    <row r="478" ht="12.75">
      <c r="E478" s="38"/>
    </row>
    <row r="479" ht="12.75">
      <c r="E479" s="38"/>
    </row>
    <row r="480" ht="12.75">
      <c r="E480" s="38"/>
    </row>
    <row r="481" ht="12.75">
      <c r="E481" s="38"/>
    </row>
    <row r="482" ht="12.75">
      <c r="E482" s="38"/>
    </row>
    <row r="483" ht="12.75">
      <c r="E483" s="38"/>
    </row>
    <row r="484" ht="12.75">
      <c r="E484" s="38"/>
    </row>
    <row r="485" ht="12.75">
      <c r="E485" s="38"/>
    </row>
    <row r="486" ht="12.75">
      <c r="E486" s="38"/>
    </row>
    <row r="487" ht="12.75">
      <c r="E487" s="38"/>
    </row>
    <row r="488" ht="12.75">
      <c r="E488" s="38"/>
    </row>
    <row r="489" ht="12.75">
      <c r="E489" s="38"/>
    </row>
    <row r="490" ht="12.75">
      <c r="E490" s="38"/>
    </row>
    <row r="491" ht="12.75">
      <c r="E491" s="38"/>
    </row>
    <row r="492" ht="12.75">
      <c r="E492" s="38"/>
    </row>
    <row r="493" ht="12.75">
      <c r="E493" s="38"/>
    </row>
    <row r="494" ht="12.75">
      <c r="E494" s="38"/>
    </row>
    <row r="495" ht="12.75">
      <c r="E495" s="38"/>
    </row>
    <row r="496" ht="12.75">
      <c r="E496" s="38"/>
    </row>
    <row r="497" ht="12.75">
      <c r="E497" s="38"/>
    </row>
    <row r="498" ht="12.75">
      <c r="E498" s="38"/>
    </row>
    <row r="499" ht="12.75">
      <c r="E499" s="38"/>
    </row>
    <row r="500" ht="12.75">
      <c r="E500" s="38"/>
    </row>
    <row r="501" ht="12.75">
      <c r="E501" s="38"/>
    </row>
    <row r="502" ht="12.75">
      <c r="E502" s="38"/>
    </row>
    <row r="503" ht="12.75">
      <c r="E503" s="38"/>
    </row>
    <row r="504" ht="12.75">
      <c r="E504" s="38"/>
    </row>
    <row r="505" ht="12.75">
      <c r="E505" s="38"/>
    </row>
    <row r="506" ht="12.75">
      <c r="E506" s="38"/>
    </row>
    <row r="507" ht="12.75">
      <c r="E507" s="38"/>
    </row>
    <row r="508" ht="12.75">
      <c r="E508" s="38"/>
    </row>
    <row r="509" ht="12.75">
      <c r="E509" s="38"/>
    </row>
    <row r="510" ht="12.75">
      <c r="E510" s="38"/>
    </row>
    <row r="511" ht="12.75">
      <c r="E511" s="38"/>
    </row>
    <row r="512" ht="12.75">
      <c r="E512" s="38"/>
    </row>
    <row r="513" ht="12.75">
      <c r="E513" s="38"/>
    </row>
    <row r="514" ht="12.75">
      <c r="E514" s="38"/>
    </row>
    <row r="515" ht="12.75">
      <c r="E515" s="38"/>
    </row>
    <row r="516" ht="12.75">
      <c r="E516" s="38"/>
    </row>
    <row r="517" ht="12.75">
      <c r="E517" s="38"/>
    </row>
    <row r="518" ht="12.75">
      <c r="E518" s="38"/>
    </row>
    <row r="519" ht="12.75">
      <c r="E519" s="38"/>
    </row>
    <row r="520" ht="12.75">
      <c r="E520" s="38"/>
    </row>
    <row r="521" ht="12.75">
      <c r="E521" s="38"/>
    </row>
    <row r="522" ht="12.75">
      <c r="E522" s="38"/>
    </row>
    <row r="523" ht="12.75">
      <c r="E523" s="38"/>
    </row>
    <row r="524" ht="12.75">
      <c r="E524" s="38"/>
    </row>
    <row r="525" ht="12.75">
      <c r="E525" s="38"/>
    </row>
    <row r="526" ht="12.75">
      <c r="E526" s="38"/>
    </row>
    <row r="527" ht="12.75">
      <c r="E527" s="38"/>
    </row>
    <row r="528" ht="12.75">
      <c r="E528" s="38"/>
    </row>
    <row r="529" ht="12.75">
      <c r="E529" s="38"/>
    </row>
    <row r="530" ht="12.75">
      <c r="E530" s="38"/>
    </row>
    <row r="531" ht="12.75">
      <c r="E531" s="38"/>
    </row>
    <row r="532" ht="12.75">
      <c r="E532" s="38"/>
    </row>
    <row r="533" ht="12.75">
      <c r="E533" s="38"/>
    </row>
    <row r="534" ht="12.75">
      <c r="E534" s="38"/>
    </row>
    <row r="535" ht="12.75">
      <c r="E535" s="38"/>
    </row>
    <row r="536" ht="12.75">
      <c r="E536" s="38"/>
    </row>
    <row r="537" ht="12.75">
      <c r="E537" s="38"/>
    </row>
    <row r="538" ht="12.75">
      <c r="E538" s="38"/>
    </row>
    <row r="539" ht="12.75">
      <c r="E539" s="38"/>
    </row>
    <row r="540" ht="12.75">
      <c r="E540" s="38"/>
    </row>
    <row r="541" ht="12.75">
      <c r="E541" s="38"/>
    </row>
    <row r="542" ht="12.75">
      <c r="E542" s="38"/>
    </row>
    <row r="543" ht="12.75">
      <c r="E543" s="38"/>
    </row>
    <row r="544" ht="12.75">
      <c r="E544" s="38"/>
    </row>
    <row r="545" ht="12.75">
      <c r="E545" s="38"/>
    </row>
    <row r="546" ht="12.75">
      <c r="E546" s="38"/>
    </row>
    <row r="547" ht="12.75">
      <c r="E547" s="38"/>
    </row>
    <row r="548" ht="12.75">
      <c r="E548" s="38"/>
    </row>
    <row r="549" ht="12.75">
      <c r="E549" s="38"/>
    </row>
    <row r="550" ht="12.75">
      <c r="E550" s="38"/>
    </row>
    <row r="551" ht="12.75">
      <c r="E551" s="38"/>
    </row>
    <row r="552" ht="12.75">
      <c r="E552" s="38"/>
    </row>
    <row r="553" ht="12.75">
      <c r="E553" s="38"/>
    </row>
    <row r="554" ht="12.75">
      <c r="E554" s="38"/>
    </row>
    <row r="555" ht="12.75">
      <c r="E555" s="38"/>
    </row>
    <row r="556" ht="12.75">
      <c r="E556" s="38"/>
    </row>
    <row r="557" ht="12.75">
      <c r="E557" s="38"/>
    </row>
    <row r="558" ht="12.75">
      <c r="E558" s="38"/>
    </row>
    <row r="559" ht="12.75">
      <c r="E559" s="38"/>
    </row>
    <row r="560" ht="12.75">
      <c r="E560" s="38"/>
    </row>
    <row r="561" ht="12.75">
      <c r="E561" s="38"/>
    </row>
    <row r="562" ht="12.75">
      <c r="E562" s="38"/>
    </row>
    <row r="563" ht="12.75">
      <c r="E563" s="38"/>
    </row>
    <row r="564" ht="12.75">
      <c r="E564" s="38"/>
    </row>
    <row r="565" ht="12.75">
      <c r="E565" s="38"/>
    </row>
    <row r="566" ht="12.75">
      <c r="E566" s="38"/>
    </row>
    <row r="567" ht="12.75">
      <c r="E567" s="38"/>
    </row>
    <row r="568" ht="12.75">
      <c r="E568" s="38"/>
    </row>
    <row r="569" ht="12.75">
      <c r="E569" s="38"/>
    </row>
    <row r="570" ht="12.75">
      <c r="E570" s="38"/>
    </row>
    <row r="571" ht="12.75">
      <c r="E571" s="38"/>
    </row>
    <row r="572" ht="12.75">
      <c r="E572" s="38"/>
    </row>
    <row r="573" ht="12.75">
      <c r="E573" s="38"/>
    </row>
    <row r="574" ht="12.75">
      <c r="E574" s="38"/>
    </row>
    <row r="575" ht="12.75">
      <c r="E575" s="38"/>
    </row>
    <row r="576" ht="12.75">
      <c r="E576" s="38"/>
    </row>
    <row r="577" ht="12.75">
      <c r="E577" s="38"/>
    </row>
    <row r="578" ht="12.75">
      <c r="E578" s="38"/>
    </row>
    <row r="579" ht="12.75">
      <c r="E579" s="38"/>
    </row>
    <row r="580" ht="12.75">
      <c r="E580" s="38"/>
    </row>
    <row r="581" ht="12.75">
      <c r="E581" s="38"/>
    </row>
    <row r="582" ht="12.75">
      <c r="E582" s="38"/>
    </row>
    <row r="583" ht="12.75">
      <c r="E583" s="38"/>
    </row>
    <row r="584" ht="12.75">
      <c r="E584" s="38"/>
    </row>
    <row r="585" ht="12.75">
      <c r="E585" s="38"/>
    </row>
    <row r="586" ht="12.75">
      <c r="E586" s="38"/>
    </row>
    <row r="587" ht="12.75">
      <c r="E587" s="38"/>
    </row>
    <row r="588" ht="12.75">
      <c r="E588" s="38"/>
    </row>
    <row r="589" ht="12.75">
      <c r="E589" s="38"/>
    </row>
    <row r="590" ht="12.75">
      <c r="E590" s="38"/>
    </row>
    <row r="591" ht="12.75">
      <c r="E591" s="38"/>
    </row>
    <row r="592" ht="12.75">
      <c r="E592" s="38"/>
    </row>
    <row r="593" ht="12.75">
      <c r="E593" s="38"/>
    </row>
    <row r="594" ht="12.75">
      <c r="E594" s="38"/>
    </row>
    <row r="595" ht="12.75">
      <c r="E595" s="38"/>
    </row>
    <row r="596" ht="12.75">
      <c r="E596" s="38"/>
    </row>
    <row r="597" ht="12.75">
      <c r="E597" s="38"/>
    </row>
    <row r="598" ht="12.75">
      <c r="E598" s="38"/>
    </row>
    <row r="599" ht="12.75">
      <c r="E599" s="38"/>
    </row>
    <row r="600" ht="12.75">
      <c r="E600" s="38"/>
    </row>
    <row r="601" ht="12.75">
      <c r="E601" s="38"/>
    </row>
    <row r="602" ht="12.75">
      <c r="E602" s="38"/>
    </row>
    <row r="603" ht="12.75">
      <c r="E603" s="38"/>
    </row>
    <row r="604" ht="12.75">
      <c r="E604" s="38"/>
    </row>
    <row r="605" ht="12.75">
      <c r="E605" s="38"/>
    </row>
    <row r="606" ht="12.75">
      <c r="E606" s="38"/>
    </row>
    <row r="607" ht="12.75">
      <c r="E607" s="38"/>
    </row>
    <row r="608" ht="12.75">
      <c r="E608" s="38"/>
    </row>
    <row r="609" ht="12.75">
      <c r="E609" s="38"/>
    </row>
    <row r="610" ht="12.75">
      <c r="E610" s="38"/>
    </row>
    <row r="611" ht="12.75">
      <c r="E611" s="38"/>
    </row>
    <row r="612" ht="12.75">
      <c r="E612" s="38"/>
    </row>
    <row r="613" ht="12.75">
      <c r="E613" s="38"/>
    </row>
    <row r="614" ht="12.75">
      <c r="E614" s="38"/>
    </row>
    <row r="615" ht="12.75">
      <c r="E615" s="38"/>
    </row>
    <row r="616" ht="12.75">
      <c r="E616" s="38"/>
    </row>
    <row r="617" ht="12.75">
      <c r="E617" s="38"/>
    </row>
    <row r="618" ht="12.75">
      <c r="E618" s="38"/>
    </row>
    <row r="619" ht="12.75">
      <c r="E619" s="38"/>
    </row>
    <row r="620" ht="12.75">
      <c r="E620" s="38"/>
    </row>
    <row r="621" ht="12.75">
      <c r="E621" s="38"/>
    </row>
    <row r="622" ht="12.75">
      <c r="E622" s="38"/>
    </row>
    <row r="623" ht="12.75">
      <c r="E623" s="38"/>
    </row>
    <row r="624" ht="12.75">
      <c r="E624" s="38"/>
    </row>
    <row r="625" ht="12.75">
      <c r="E625" s="38"/>
    </row>
    <row r="626" ht="12.75">
      <c r="E626" s="38"/>
    </row>
    <row r="627" ht="12.75">
      <c r="E627" s="38"/>
    </row>
    <row r="628" ht="12.75">
      <c r="E628" s="38"/>
    </row>
    <row r="629" ht="12.75">
      <c r="E629" s="38"/>
    </row>
    <row r="630" ht="12.75">
      <c r="E630" s="38"/>
    </row>
    <row r="631" ht="12.75">
      <c r="E631" s="38"/>
    </row>
    <row r="632" ht="12.75">
      <c r="E632" s="38"/>
    </row>
    <row r="633" ht="12.75">
      <c r="E633" s="38"/>
    </row>
    <row r="634" ht="12.75">
      <c r="E634" s="38"/>
    </row>
    <row r="635" ht="12.75">
      <c r="E635" s="38"/>
    </row>
    <row r="636" ht="12.75">
      <c r="E636" s="38"/>
    </row>
    <row r="637" ht="12.75">
      <c r="E637" s="38"/>
    </row>
    <row r="638" ht="12.75">
      <c r="E638" s="38"/>
    </row>
    <row r="639" ht="12.75">
      <c r="E639" s="38"/>
    </row>
    <row r="640" ht="12.75">
      <c r="E640" s="38"/>
    </row>
    <row r="641" ht="12.75">
      <c r="E641" s="38"/>
    </row>
    <row r="642" ht="12.75">
      <c r="E642" s="38"/>
    </row>
    <row r="643" ht="12.75">
      <c r="E643" s="38"/>
    </row>
    <row r="644" ht="12.75">
      <c r="E644" s="38"/>
    </row>
    <row r="645" ht="12.75">
      <c r="E645" s="38"/>
    </row>
    <row r="646" ht="12.75">
      <c r="E646" s="38"/>
    </row>
    <row r="647" ht="12.75">
      <c r="E647" s="38"/>
    </row>
    <row r="648" ht="12.75">
      <c r="E648" s="38"/>
    </row>
    <row r="649" ht="12.75">
      <c r="E649" s="38"/>
    </row>
    <row r="650" ht="12.75">
      <c r="E650" s="38"/>
    </row>
    <row r="651" ht="12.75">
      <c r="E651" s="38"/>
    </row>
    <row r="652" ht="12.75">
      <c r="E652" s="38"/>
    </row>
    <row r="653" ht="12.75">
      <c r="E653" s="38"/>
    </row>
    <row r="654" ht="12.75">
      <c r="E654" s="38"/>
    </row>
    <row r="655" ht="12.75">
      <c r="E655" s="38"/>
    </row>
    <row r="656" ht="12.75">
      <c r="E656" s="38"/>
    </row>
    <row r="657" ht="12.75">
      <c r="E657" s="38"/>
    </row>
    <row r="658" ht="12.75">
      <c r="E658" s="38"/>
    </row>
    <row r="659" ht="12.75">
      <c r="E659" s="38"/>
    </row>
    <row r="660" ht="12.75">
      <c r="E660" s="38"/>
    </row>
    <row r="661" ht="12.75">
      <c r="E661" s="38"/>
    </row>
    <row r="662" ht="12.75">
      <c r="E662" s="38"/>
    </row>
    <row r="663" ht="12.75">
      <c r="E663" s="38"/>
    </row>
    <row r="664" ht="12.75">
      <c r="E664" s="38"/>
    </row>
    <row r="665" ht="12.75">
      <c r="E665" s="38"/>
    </row>
    <row r="666" ht="12.75">
      <c r="E666" s="38"/>
    </row>
    <row r="667" ht="12.75">
      <c r="E667" s="38"/>
    </row>
    <row r="668" ht="12.75">
      <c r="E668" s="38"/>
    </row>
    <row r="669" ht="12.75">
      <c r="E669" s="38"/>
    </row>
    <row r="670" ht="12.75">
      <c r="E670" s="38"/>
    </row>
    <row r="671" ht="12.75">
      <c r="E671" s="38"/>
    </row>
    <row r="672" ht="12.75">
      <c r="E672" s="38"/>
    </row>
    <row r="673" ht="12.75">
      <c r="E673" s="38"/>
    </row>
    <row r="674" ht="12.75">
      <c r="E674" s="38"/>
    </row>
    <row r="675" ht="12.75">
      <c r="E675" s="38"/>
    </row>
    <row r="676" ht="12.75">
      <c r="E676" s="38"/>
    </row>
    <row r="677" ht="12.75">
      <c r="E677" s="38"/>
    </row>
    <row r="678" ht="12.75">
      <c r="E678" s="38"/>
    </row>
    <row r="679" ht="12.75">
      <c r="E679" s="38"/>
    </row>
    <row r="680" ht="12.75">
      <c r="E680" s="38"/>
    </row>
    <row r="681" ht="12.75">
      <c r="E681" s="38"/>
    </row>
    <row r="682" ht="12.75">
      <c r="E682" s="38"/>
    </row>
    <row r="683" ht="12.75">
      <c r="E683" s="38"/>
    </row>
    <row r="684" ht="12.75">
      <c r="E684" s="38"/>
    </row>
    <row r="685" ht="12.75">
      <c r="E685" s="38"/>
    </row>
    <row r="686" ht="12.75">
      <c r="E686" s="38"/>
    </row>
    <row r="687" ht="12.75">
      <c r="E687" s="38"/>
    </row>
    <row r="688" ht="12.75">
      <c r="E688" s="38"/>
    </row>
    <row r="689" ht="12.75">
      <c r="E689" s="38"/>
    </row>
    <row r="690" ht="12.75">
      <c r="E690" s="38"/>
    </row>
    <row r="691" ht="12.75">
      <c r="E691" s="38"/>
    </row>
    <row r="692" ht="12.75">
      <c r="E692" s="38"/>
    </row>
    <row r="693" ht="12.75">
      <c r="E693" s="38"/>
    </row>
    <row r="694" ht="12.75">
      <c r="E694" s="38"/>
    </row>
    <row r="695" ht="12.75">
      <c r="E695" s="38"/>
    </row>
    <row r="696" ht="12.75">
      <c r="E696" s="38"/>
    </row>
    <row r="697" ht="12.75">
      <c r="E697" s="38"/>
    </row>
    <row r="698" ht="12.75">
      <c r="E698" s="38"/>
    </row>
    <row r="699" ht="12.75">
      <c r="E699" s="38"/>
    </row>
    <row r="700" ht="12.75">
      <c r="E700" s="38"/>
    </row>
    <row r="701" ht="12.75">
      <c r="E701" s="38"/>
    </row>
    <row r="702" ht="12.75">
      <c r="E702" s="38"/>
    </row>
    <row r="703" ht="12.75">
      <c r="E703" s="38"/>
    </row>
    <row r="704" ht="12.75">
      <c r="E704" s="38"/>
    </row>
    <row r="705" ht="12.75">
      <c r="E705" s="38"/>
    </row>
    <row r="706" ht="12.75">
      <c r="E706" s="38"/>
    </row>
    <row r="707" ht="12.75">
      <c r="E707" s="38"/>
    </row>
    <row r="708" ht="12.75">
      <c r="E708" s="38"/>
    </row>
    <row r="709" ht="12.75">
      <c r="E709" s="38"/>
    </row>
    <row r="710" ht="12.75">
      <c r="E710" s="38"/>
    </row>
    <row r="711" ht="12.75">
      <c r="E711" s="38"/>
    </row>
    <row r="712" ht="12.75">
      <c r="E712" s="38"/>
    </row>
    <row r="713" ht="12.75">
      <c r="E713" s="38"/>
    </row>
    <row r="714" ht="12.75">
      <c r="E714" s="38"/>
    </row>
    <row r="715" ht="12.75">
      <c r="E715" s="38"/>
    </row>
    <row r="716" ht="12.75">
      <c r="E716" s="38"/>
    </row>
    <row r="717" ht="12.75">
      <c r="E717" s="38"/>
    </row>
    <row r="718" ht="12.75">
      <c r="E718" s="38"/>
    </row>
    <row r="719" ht="12.75">
      <c r="E719" s="38"/>
    </row>
    <row r="720" ht="12.75">
      <c r="E720" s="38"/>
    </row>
    <row r="721" ht="12.75">
      <c r="E721" s="38"/>
    </row>
    <row r="722" ht="12.75">
      <c r="E722" s="38"/>
    </row>
    <row r="723" ht="12.75">
      <c r="E723" s="38"/>
    </row>
    <row r="724" ht="12.75">
      <c r="E724" s="38"/>
    </row>
    <row r="725" ht="12.75">
      <c r="E725" s="38"/>
    </row>
    <row r="726" ht="12.75">
      <c r="E726" s="38"/>
    </row>
    <row r="727" ht="12.75">
      <c r="E727" s="38"/>
    </row>
    <row r="728" ht="12.75">
      <c r="E728" s="38"/>
    </row>
    <row r="729" ht="12.75">
      <c r="E729" s="38"/>
    </row>
    <row r="730" ht="12.75">
      <c r="E730" s="38"/>
    </row>
    <row r="731" ht="12.75">
      <c r="E731" s="38"/>
    </row>
    <row r="732" ht="12.75">
      <c r="E732" s="38"/>
    </row>
    <row r="733" ht="12.75">
      <c r="E733" s="38"/>
    </row>
    <row r="734" ht="12.75">
      <c r="E734" s="38"/>
    </row>
    <row r="735" ht="12.75">
      <c r="E735" s="38"/>
    </row>
    <row r="736" ht="12.75">
      <c r="E736" s="38"/>
    </row>
    <row r="737" ht="12.75">
      <c r="E737" s="38"/>
    </row>
    <row r="738" ht="12.75">
      <c r="E738" s="38"/>
    </row>
    <row r="739" ht="12.75">
      <c r="E739" s="38"/>
    </row>
    <row r="740" ht="12.75">
      <c r="E740" s="38"/>
    </row>
    <row r="741" ht="12.75">
      <c r="E741" s="38"/>
    </row>
    <row r="742" ht="12.75">
      <c r="E742" s="38"/>
    </row>
    <row r="743" ht="12.75">
      <c r="E743" s="38"/>
    </row>
    <row r="744" ht="12.75">
      <c r="E744" s="38"/>
    </row>
    <row r="745" ht="12.75">
      <c r="E745" s="38"/>
    </row>
    <row r="746" ht="12.75">
      <c r="E746" s="38"/>
    </row>
    <row r="747" ht="12.75">
      <c r="E747" s="38"/>
    </row>
    <row r="748" ht="12.75">
      <c r="E748" s="38"/>
    </row>
    <row r="749" ht="12.75">
      <c r="E749" s="38"/>
    </row>
    <row r="750" ht="12.75">
      <c r="E750" s="38"/>
    </row>
    <row r="751" ht="12.75">
      <c r="E751" s="38"/>
    </row>
    <row r="752" ht="12.75">
      <c r="E752" s="38"/>
    </row>
    <row r="753" ht="12.75">
      <c r="E753" s="38"/>
    </row>
    <row r="754" ht="12.75">
      <c r="E754" s="38"/>
    </row>
    <row r="755" ht="12.75">
      <c r="E755" s="38"/>
    </row>
    <row r="756" ht="12.75">
      <c r="E756" s="38"/>
    </row>
    <row r="757" ht="12.75">
      <c r="E757" s="38"/>
    </row>
    <row r="758" ht="12.75">
      <c r="E758" s="38"/>
    </row>
    <row r="759" ht="12.75">
      <c r="E759" s="38"/>
    </row>
    <row r="760" ht="12.75">
      <c r="E760" s="38"/>
    </row>
    <row r="761" ht="12.75">
      <c r="E761" s="38"/>
    </row>
    <row r="762" ht="12.75">
      <c r="E762" s="38"/>
    </row>
    <row r="763" ht="12.75">
      <c r="E763" s="38"/>
    </row>
    <row r="764" ht="12.75">
      <c r="E764" s="38"/>
    </row>
    <row r="765" ht="12.75">
      <c r="E765" s="38"/>
    </row>
    <row r="766" ht="12.75">
      <c r="E766" s="38"/>
    </row>
    <row r="767" ht="12.75">
      <c r="E767" s="38"/>
    </row>
    <row r="768" ht="12.75">
      <c r="E768" s="38"/>
    </row>
    <row r="769" ht="12.75">
      <c r="E769" s="38"/>
    </row>
    <row r="770" ht="12.75">
      <c r="E770" s="38"/>
    </row>
    <row r="771" ht="12.75">
      <c r="E771" s="38"/>
    </row>
    <row r="772" ht="12.75">
      <c r="E772" s="38"/>
    </row>
    <row r="773" ht="12.75">
      <c r="E773" s="38"/>
    </row>
    <row r="774" ht="12.75">
      <c r="E774" s="38"/>
    </row>
    <row r="775" ht="12.75">
      <c r="E775" s="38"/>
    </row>
    <row r="776" ht="12.75">
      <c r="E776" s="38"/>
    </row>
    <row r="777" ht="12.75">
      <c r="E777" s="38"/>
    </row>
    <row r="778" ht="12.75">
      <c r="E778" s="38"/>
    </row>
    <row r="779" ht="12.75">
      <c r="E779" s="38"/>
    </row>
    <row r="780" ht="12.75">
      <c r="E780" s="38"/>
    </row>
    <row r="781" ht="12.75">
      <c r="E781" s="38"/>
    </row>
    <row r="782" ht="12.75">
      <c r="E782" s="38"/>
    </row>
    <row r="783" ht="12.75">
      <c r="E783" s="38"/>
    </row>
    <row r="784" ht="12.75">
      <c r="E784" s="38"/>
    </row>
    <row r="785" ht="12.75">
      <c r="E785" s="38"/>
    </row>
    <row r="786" ht="12.75">
      <c r="E786" s="38"/>
    </row>
    <row r="787" ht="12.75">
      <c r="E787" s="38"/>
    </row>
    <row r="788" ht="12.75">
      <c r="E788" s="38"/>
    </row>
    <row r="789" ht="12.75">
      <c r="E789" s="38"/>
    </row>
    <row r="790" ht="12.75">
      <c r="E790" s="38"/>
    </row>
    <row r="791" ht="12.75">
      <c r="E791" s="38"/>
    </row>
    <row r="792" ht="12.75">
      <c r="E792" s="38"/>
    </row>
    <row r="793" ht="12.75">
      <c r="E793" s="38"/>
    </row>
    <row r="794" ht="12.75">
      <c r="E794" s="38"/>
    </row>
    <row r="795" ht="12.75">
      <c r="E795" s="38"/>
    </row>
    <row r="796" ht="12.75">
      <c r="E796" s="38"/>
    </row>
    <row r="797" ht="12.75">
      <c r="E797" s="38"/>
    </row>
    <row r="798" ht="12.75">
      <c r="E798" s="38"/>
    </row>
    <row r="799" ht="12.75">
      <c r="E799" s="38"/>
    </row>
    <row r="800" ht="12.75">
      <c r="E800" s="38"/>
    </row>
    <row r="801" ht="12.75">
      <c r="E801" s="38"/>
    </row>
    <row r="802" ht="12.75">
      <c r="E802" s="38"/>
    </row>
    <row r="803" ht="12.75">
      <c r="E803" s="38"/>
    </row>
    <row r="804" ht="12.75">
      <c r="E804" s="38"/>
    </row>
    <row r="805" ht="12.75">
      <c r="E805" s="38"/>
    </row>
    <row r="806" ht="12.75">
      <c r="E806" s="38"/>
    </row>
    <row r="807" ht="12.75">
      <c r="E807" s="38"/>
    </row>
    <row r="808" ht="12.75">
      <c r="E808" s="38"/>
    </row>
    <row r="809" ht="12.75">
      <c r="E809" s="38"/>
    </row>
    <row r="810" ht="12.75">
      <c r="E810" s="38"/>
    </row>
    <row r="811" ht="12.75">
      <c r="E811" s="38"/>
    </row>
    <row r="812" ht="12.75">
      <c r="E812" s="38"/>
    </row>
    <row r="813" ht="12.75">
      <c r="E813" s="38"/>
    </row>
    <row r="814" ht="12.75">
      <c r="E814" s="38"/>
    </row>
    <row r="815" ht="12.75">
      <c r="E815" s="38"/>
    </row>
    <row r="816" ht="12.75">
      <c r="E816" s="38"/>
    </row>
    <row r="817" ht="12.75">
      <c r="E817" s="38"/>
    </row>
    <row r="818" ht="12.75">
      <c r="E818" s="38"/>
    </row>
    <row r="819" ht="12.75">
      <c r="E819" s="38"/>
    </row>
    <row r="820" ht="12.75">
      <c r="E820" s="38"/>
    </row>
    <row r="821" ht="12.75">
      <c r="E821" s="38"/>
    </row>
    <row r="822" ht="12.75">
      <c r="E822" s="38"/>
    </row>
    <row r="823" ht="12.75">
      <c r="E823" s="38"/>
    </row>
    <row r="824" ht="12.75">
      <c r="E824" s="38"/>
    </row>
    <row r="825" ht="12.75">
      <c r="E825" s="38"/>
    </row>
    <row r="826" ht="12.75">
      <c r="E826" s="38"/>
    </row>
    <row r="827" ht="12.75">
      <c r="E827" s="38"/>
    </row>
    <row r="828" ht="12.75">
      <c r="E828" s="38"/>
    </row>
    <row r="829" ht="12.75">
      <c r="E829" s="38"/>
    </row>
    <row r="830" ht="12.75">
      <c r="E830" s="38"/>
    </row>
    <row r="831" ht="12.75">
      <c r="E831" s="38"/>
    </row>
    <row r="832" ht="12.75">
      <c r="E832" s="38"/>
    </row>
    <row r="833" ht="12.75">
      <c r="E833" s="38"/>
    </row>
    <row r="834" ht="12.75">
      <c r="E834" s="38"/>
    </row>
    <row r="835" ht="12.75">
      <c r="E835" s="38"/>
    </row>
    <row r="836" ht="12.75">
      <c r="E836" s="38"/>
    </row>
    <row r="837" ht="12.75">
      <c r="E837" s="38"/>
    </row>
    <row r="838" ht="12.75">
      <c r="E838" s="38"/>
    </row>
    <row r="839" ht="12.75">
      <c r="E839" s="38"/>
    </row>
    <row r="840" ht="12.75">
      <c r="E840" s="38"/>
    </row>
    <row r="841" ht="12.75">
      <c r="E841" s="38"/>
    </row>
    <row r="842" ht="12.75">
      <c r="E842" s="38"/>
    </row>
    <row r="843" ht="12.75">
      <c r="E843" s="38"/>
    </row>
    <row r="844" ht="12.75">
      <c r="E844" s="38"/>
    </row>
    <row r="845" ht="12.75">
      <c r="E845" s="38"/>
    </row>
    <row r="846" ht="12.75">
      <c r="E846" s="38"/>
    </row>
    <row r="847" ht="12.75">
      <c r="E847" s="38"/>
    </row>
    <row r="848" ht="12.75">
      <c r="E848" s="38"/>
    </row>
    <row r="849" ht="12.75">
      <c r="E849" s="38"/>
    </row>
    <row r="850" ht="12.75">
      <c r="E850" s="38"/>
    </row>
    <row r="851" ht="12.75">
      <c r="E851" s="38"/>
    </row>
    <row r="852" ht="12.75">
      <c r="E852" s="38"/>
    </row>
    <row r="853" ht="12.75">
      <c r="E853" s="38"/>
    </row>
    <row r="854" ht="12.75">
      <c r="E854" s="38"/>
    </row>
    <row r="855" ht="12.75">
      <c r="E855" s="38"/>
    </row>
    <row r="856" ht="12.75">
      <c r="E856" s="38"/>
    </row>
    <row r="857" ht="12.75">
      <c r="E857" s="38"/>
    </row>
    <row r="858" ht="12.75">
      <c r="E858" s="38"/>
    </row>
    <row r="859" ht="12.75">
      <c r="E859" s="38"/>
    </row>
    <row r="860" ht="12.75">
      <c r="E860" s="38"/>
    </row>
    <row r="861" ht="12.75">
      <c r="E861" s="38"/>
    </row>
    <row r="862" ht="12.75">
      <c r="E862" s="38"/>
    </row>
    <row r="863" ht="12.75">
      <c r="E863" s="38"/>
    </row>
    <row r="864" ht="12.75">
      <c r="E864" s="38"/>
    </row>
    <row r="865" ht="12.75">
      <c r="E865" s="38"/>
    </row>
    <row r="866" ht="12.75">
      <c r="E866" s="38"/>
    </row>
    <row r="867" ht="12.75">
      <c r="E867" s="38"/>
    </row>
    <row r="868" ht="12.75">
      <c r="E868" s="38"/>
    </row>
    <row r="869" ht="12.75">
      <c r="E869" s="38"/>
    </row>
    <row r="870" ht="12.75">
      <c r="E870" s="38"/>
    </row>
    <row r="871" ht="12.75">
      <c r="E871" s="38"/>
    </row>
    <row r="872" ht="12.75">
      <c r="E872" s="38"/>
    </row>
    <row r="873" ht="12.75">
      <c r="E873" s="38"/>
    </row>
    <row r="874" ht="12.75">
      <c r="E874" s="38"/>
    </row>
    <row r="875" ht="12.75">
      <c r="E875" s="38"/>
    </row>
    <row r="876" ht="12.75">
      <c r="E876" s="38"/>
    </row>
    <row r="877" ht="12.75">
      <c r="E877" s="38"/>
    </row>
    <row r="878" ht="12.75">
      <c r="E878" s="38"/>
    </row>
    <row r="879" ht="12.75">
      <c r="E879" s="38"/>
    </row>
    <row r="880" ht="12.75">
      <c r="E880" s="38"/>
    </row>
    <row r="881" ht="12.75">
      <c r="E881" s="38"/>
    </row>
    <row r="882" ht="12.75">
      <c r="E882" s="38"/>
    </row>
    <row r="883" ht="12.75">
      <c r="E883" s="38"/>
    </row>
    <row r="884" ht="12.75">
      <c r="E884" s="38"/>
    </row>
    <row r="885" ht="12.75">
      <c r="E885" s="38"/>
    </row>
    <row r="886" ht="12.75">
      <c r="E886" s="38"/>
    </row>
    <row r="887" ht="12.75">
      <c r="E887" s="38"/>
    </row>
    <row r="888" ht="12.75">
      <c r="E888" s="38"/>
    </row>
    <row r="889" ht="12.75">
      <c r="E889" s="38"/>
    </row>
    <row r="890" ht="12.75">
      <c r="E890" s="38"/>
    </row>
    <row r="891" ht="12.75">
      <c r="E891" s="38"/>
    </row>
    <row r="892" ht="12.75">
      <c r="E892" s="38"/>
    </row>
    <row r="893" ht="12.75">
      <c r="E893" s="38"/>
    </row>
    <row r="894" ht="12.75">
      <c r="E894" s="38"/>
    </row>
    <row r="895" ht="12.75">
      <c r="E895" s="38"/>
    </row>
    <row r="896" ht="12.75">
      <c r="E896" s="38"/>
    </row>
    <row r="897" ht="12.75">
      <c r="E897" s="38"/>
    </row>
    <row r="898" ht="12.75">
      <c r="E898" s="38"/>
    </row>
    <row r="899" ht="12.75">
      <c r="E899" s="38"/>
    </row>
    <row r="900" ht="12.75">
      <c r="E900" s="38"/>
    </row>
    <row r="901" ht="12.75">
      <c r="E901" s="38"/>
    </row>
    <row r="902" ht="12.75">
      <c r="E902" s="38"/>
    </row>
    <row r="903" ht="12.75">
      <c r="E903" s="38"/>
    </row>
    <row r="904" ht="12.75">
      <c r="E904" s="38"/>
    </row>
    <row r="905" ht="12.75">
      <c r="E905" s="38"/>
    </row>
    <row r="906" ht="12.75">
      <c r="E906" s="38"/>
    </row>
    <row r="907" ht="12.75">
      <c r="E907" s="38"/>
    </row>
    <row r="908" ht="12.75">
      <c r="E908" s="38"/>
    </row>
    <row r="909" ht="12.75">
      <c r="E909" s="38"/>
    </row>
    <row r="910" ht="12.75">
      <c r="E910" s="38"/>
    </row>
    <row r="911" ht="12.75">
      <c r="E911" s="38"/>
    </row>
    <row r="912" ht="12.75">
      <c r="E912" s="38"/>
    </row>
    <row r="913" ht="12.75">
      <c r="E913" s="38"/>
    </row>
    <row r="914" ht="12.75">
      <c r="E914" s="38"/>
    </row>
    <row r="915" ht="12.75">
      <c r="E915" s="38"/>
    </row>
    <row r="916" ht="12.75">
      <c r="E916" s="38"/>
    </row>
    <row r="917" ht="12.75">
      <c r="E917" s="38"/>
    </row>
    <row r="918" ht="12.75">
      <c r="E918" s="38"/>
    </row>
    <row r="919" ht="12.75">
      <c r="E919" s="38"/>
    </row>
    <row r="920" ht="12.75">
      <c r="E920" s="38"/>
    </row>
    <row r="921" ht="12.75">
      <c r="E921" s="38"/>
    </row>
    <row r="922" ht="12.75">
      <c r="E922" s="38"/>
    </row>
    <row r="923" ht="12.75">
      <c r="E923" s="38"/>
    </row>
    <row r="924" ht="12.75">
      <c r="E924" s="38"/>
    </row>
    <row r="925" ht="12.75">
      <c r="E925" s="38"/>
    </row>
    <row r="926" ht="12.75">
      <c r="E926" s="38"/>
    </row>
    <row r="927" ht="12.75">
      <c r="E927" s="38"/>
    </row>
    <row r="928" ht="12.75">
      <c r="E928" s="38"/>
    </row>
    <row r="929" ht="12.75">
      <c r="E929" s="38"/>
    </row>
    <row r="930" ht="12.75">
      <c r="E930" s="38"/>
    </row>
    <row r="931" ht="12.75">
      <c r="E931" s="38"/>
    </row>
    <row r="932" ht="12.75">
      <c r="E932" s="38"/>
    </row>
    <row r="933" ht="12.75">
      <c r="E933" s="38"/>
    </row>
    <row r="934" ht="12.75">
      <c r="E934" s="38"/>
    </row>
    <row r="935" ht="12.75">
      <c r="E935" s="38"/>
    </row>
    <row r="936" ht="12.75">
      <c r="E936" s="38"/>
    </row>
    <row r="937" ht="12.75">
      <c r="E937" s="38"/>
    </row>
    <row r="938" ht="12.75">
      <c r="E938" s="38"/>
    </row>
    <row r="939" ht="12.75">
      <c r="E939" s="38"/>
    </row>
    <row r="940" ht="12.75">
      <c r="E940" s="38"/>
    </row>
    <row r="941" ht="12.75">
      <c r="E941" s="38"/>
    </row>
    <row r="942" ht="12.75">
      <c r="E942" s="38"/>
    </row>
    <row r="943" ht="12.75">
      <c r="E943" s="38"/>
    </row>
    <row r="944" ht="12.75">
      <c r="E944" s="38"/>
    </row>
    <row r="945" ht="12.75">
      <c r="E945" s="38"/>
    </row>
    <row r="946" ht="12.75">
      <c r="E946" s="38"/>
    </row>
    <row r="947" ht="12.75">
      <c r="E947" s="38"/>
    </row>
    <row r="948" ht="12.75">
      <c r="E948" s="38"/>
    </row>
    <row r="949" ht="12.75">
      <c r="E949" s="38"/>
    </row>
    <row r="950" ht="12.75">
      <c r="E950" s="38"/>
    </row>
    <row r="951" ht="12.75">
      <c r="E951" s="38"/>
    </row>
    <row r="952" ht="12.75">
      <c r="E952" s="38"/>
    </row>
    <row r="953" ht="12.75">
      <c r="E953" s="38"/>
    </row>
    <row r="954" ht="12.75">
      <c r="E954" s="38"/>
    </row>
    <row r="955" ht="12.75">
      <c r="E955" s="38"/>
    </row>
    <row r="956" ht="12.75">
      <c r="E956" s="38"/>
    </row>
    <row r="957" ht="12.75">
      <c r="E957" s="38"/>
    </row>
    <row r="958" ht="12.75">
      <c r="E958" s="38"/>
    </row>
    <row r="959" ht="12.75">
      <c r="E959" s="38"/>
    </row>
    <row r="960" ht="12.75">
      <c r="E960" s="38"/>
    </row>
    <row r="961" ht="12.75">
      <c r="E961" s="38"/>
    </row>
    <row r="962" ht="12.75">
      <c r="E962" s="38"/>
    </row>
    <row r="963" ht="12.75">
      <c r="E963" s="38"/>
    </row>
    <row r="964" ht="12.75">
      <c r="E964" s="38"/>
    </row>
    <row r="965" ht="12.75">
      <c r="E965" s="38"/>
    </row>
    <row r="966" ht="12.75">
      <c r="E966" s="38"/>
    </row>
    <row r="967" ht="12.75">
      <c r="E967" s="38"/>
    </row>
    <row r="968" ht="12.75">
      <c r="E968" s="38"/>
    </row>
    <row r="969" ht="12.75">
      <c r="E969" s="38"/>
    </row>
    <row r="970" ht="12.75">
      <c r="E970" s="38"/>
    </row>
    <row r="971" ht="12.75">
      <c r="E971" s="38"/>
    </row>
    <row r="972" ht="12.75">
      <c r="E972" s="38"/>
    </row>
    <row r="973" ht="12.75">
      <c r="E973" s="38"/>
    </row>
    <row r="974" ht="12.75">
      <c r="E974" s="38"/>
    </row>
    <row r="975" ht="12.75">
      <c r="E975" s="38"/>
    </row>
    <row r="976" ht="12.75">
      <c r="E976" s="38"/>
    </row>
    <row r="977" ht="12.75">
      <c r="E977" s="38"/>
    </row>
    <row r="978" ht="12.75">
      <c r="E978" s="38"/>
    </row>
    <row r="979" ht="12.75">
      <c r="E979" s="38"/>
    </row>
    <row r="980" ht="12.75">
      <c r="E980" s="38"/>
    </row>
    <row r="981" ht="12.75">
      <c r="E981" s="38"/>
    </row>
    <row r="982" ht="12.75">
      <c r="E982" s="38"/>
    </row>
    <row r="983" ht="12.75">
      <c r="E983" s="38"/>
    </row>
    <row r="984" ht="12.75">
      <c r="E984" s="38"/>
    </row>
    <row r="985" ht="12.75">
      <c r="E985" s="38"/>
    </row>
    <row r="986" ht="12.75">
      <c r="E986" s="38"/>
    </row>
    <row r="987" ht="12.75">
      <c r="E987" s="38"/>
    </row>
    <row r="988" ht="12.75">
      <c r="E988" s="38"/>
    </row>
    <row r="989" ht="12.75">
      <c r="E989" s="38"/>
    </row>
    <row r="990" ht="12.75">
      <c r="E990" s="38"/>
    </row>
    <row r="991" ht="12.75">
      <c r="E991" s="38"/>
    </row>
    <row r="992" ht="12.75">
      <c r="E992" s="38"/>
    </row>
    <row r="993" ht="12.75">
      <c r="E993" s="38"/>
    </row>
    <row r="994" ht="12.75">
      <c r="E994" s="38"/>
    </row>
    <row r="995" ht="12.75">
      <c r="E995" s="38"/>
    </row>
    <row r="996" ht="12.75">
      <c r="E996" s="38"/>
    </row>
    <row r="997" ht="12.75">
      <c r="E997" s="38"/>
    </row>
    <row r="998" ht="12.75">
      <c r="E998" s="38"/>
    </row>
    <row r="999" ht="12.75">
      <c r="E999" s="38"/>
    </row>
    <row r="1000" ht="12.75">
      <c r="E1000" s="38"/>
    </row>
    <row r="1001" ht="12.75">
      <c r="E1001" s="38"/>
    </row>
    <row r="1002" ht="12.75">
      <c r="E1002" s="38"/>
    </row>
    <row r="1003" ht="12.75">
      <c r="E1003" s="38"/>
    </row>
    <row r="1004" ht="12.75">
      <c r="E1004" s="38"/>
    </row>
    <row r="1005" ht="12.75">
      <c r="E1005" s="38"/>
    </row>
    <row r="1006" ht="12.75">
      <c r="E1006" s="38"/>
    </row>
    <row r="1007" ht="12.75">
      <c r="E1007" s="38"/>
    </row>
    <row r="1008" ht="12.75">
      <c r="E1008" s="38"/>
    </row>
    <row r="1009" ht="12.75">
      <c r="E1009" s="38"/>
    </row>
    <row r="1010" ht="12.75">
      <c r="E1010" s="38"/>
    </row>
    <row r="1011" ht="12.75">
      <c r="E1011" s="38"/>
    </row>
    <row r="1012" ht="12.75">
      <c r="E1012" s="38"/>
    </row>
    <row r="1013" ht="12.75">
      <c r="E1013" s="38"/>
    </row>
    <row r="1014" ht="12.75">
      <c r="E1014" s="38"/>
    </row>
    <row r="1015" ht="12.75">
      <c r="E1015" s="38"/>
    </row>
    <row r="1016" ht="12.75">
      <c r="E1016" s="38"/>
    </row>
    <row r="1017" ht="12.75">
      <c r="E1017" s="38"/>
    </row>
    <row r="1018" ht="12.75">
      <c r="E1018" s="38"/>
    </row>
    <row r="1019" ht="12.75">
      <c r="E1019" s="38"/>
    </row>
    <row r="1020" ht="12.75">
      <c r="E1020" s="38"/>
    </row>
    <row r="1021" ht="12.75">
      <c r="E1021" s="38"/>
    </row>
    <row r="1022" ht="12.75">
      <c r="E1022" s="38"/>
    </row>
    <row r="1023" ht="12.75">
      <c r="E1023" s="38"/>
    </row>
    <row r="1024" ht="12.75">
      <c r="E1024" s="38"/>
    </row>
    <row r="1025" ht="12.75">
      <c r="E1025" s="38"/>
    </row>
    <row r="1026" ht="12.75">
      <c r="E1026" s="38"/>
    </row>
    <row r="1027" ht="12.75">
      <c r="E1027" s="38"/>
    </row>
    <row r="1028" ht="12.75">
      <c r="E1028" s="38"/>
    </row>
    <row r="1029" ht="12.75">
      <c r="E1029" s="38"/>
    </row>
    <row r="1030" ht="12.75">
      <c r="E1030" s="38"/>
    </row>
    <row r="1031" ht="12.75">
      <c r="E1031" s="38"/>
    </row>
    <row r="1032" ht="12.75">
      <c r="E1032" s="38"/>
    </row>
    <row r="1033" ht="12.75">
      <c r="E1033" s="38"/>
    </row>
    <row r="1034" ht="12.75">
      <c r="E1034" s="38"/>
    </row>
    <row r="1035" ht="12.75">
      <c r="E1035" s="38"/>
    </row>
    <row r="1036" ht="12.75">
      <c r="E1036" s="38"/>
    </row>
    <row r="1037" ht="12.75">
      <c r="E1037" s="38"/>
    </row>
    <row r="1038" ht="12.75">
      <c r="E1038" s="38"/>
    </row>
    <row r="1039" ht="12.75">
      <c r="E1039" s="38"/>
    </row>
    <row r="1040" ht="12.75">
      <c r="E1040" s="38"/>
    </row>
    <row r="1041" ht="12.75">
      <c r="E1041" s="38"/>
    </row>
    <row r="1042" ht="12.75">
      <c r="E1042" s="38"/>
    </row>
    <row r="1043" ht="12.75">
      <c r="E1043" s="38"/>
    </row>
    <row r="1044" ht="12.75">
      <c r="E1044" s="38"/>
    </row>
    <row r="1045" ht="12.75">
      <c r="E1045" s="38"/>
    </row>
    <row r="1046" ht="12.75">
      <c r="E1046" s="38"/>
    </row>
    <row r="1047" ht="12.75">
      <c r="E1047" s="38"/>
    </row>
    <row r="1048" ht="12.75">
      <c r="E1048" s="38"/>
    </row>
    <row r="1049" ht="12.75">
      <c r="E1049" s="38"/>
    </row>
    <row r="1050" ht="12.75">
      <c r="E1050" s="38"/>
    </row>
    <row r="1051" ht="12.75">
      <c r="E1051" s="38"/>
    </row>
    <row r="1052" ht="12.75">
      <c r="E1052" s="38"/>
    </row>
    <row r="1053" ht="12.75">
      <c r="E1053" s="38"/>
    </row>
    <row r="1054" ht="12.75">
      <c r="E1054" s="38"/>
    </row>
    <row r="1055" ht="12.75">
      <c r="E1055" s="38"/>
    </row>
    <row r="1056" ht="12.75">
      <c r="E1056" s="38"/>
    </row>
    <row r="1057" ht="12.75">
      <c r="E1057" s="38"/>
    </row>
    <row r="1058" ht="12.75">
      <c r="E1058" s="38"/>
    </row>
    <row r="1059" ht="12.75">
      <c r="E1059" s="38"/>
    </row>
    <row r="1060" ht="12.75">
      <c r="E1060" s="38"/>
    </row>
    <row r="1061" ht="12.75">
      <c r="E1061" s="38"/>
    </row>
    <row r="1062" ht="12.75">
      <c r="E1062" s="38"/>
    </row>
    <row r="1063" ht="12.75">
      <c r="E1063" s="38"/>
    </row>
    <row r="1064" ht="12.75">
      <c r="E1064" s="38"/>
    </row>
    <row r="1065" ht="12.75">
      <c r="E1065" s="38"/>
    </row>
    <row r="1066" ht="12.75">
      <c r="E1066" s="38"/>
    </row>
    <row r="1067" ht="12.75">
      <c r="E1067" s="38"/>
    </row>
    <row r="1068" ht="12.75">
      <c r="E1068" s="38"/>
    </row>
    <row r="1069" ht="12.75">
      <c r="E1069" s="38"/>
    </row>
    <row r="1070" ht="12.75">
      <c r="E1070" s="38"/>
    </row>
    <row r="1071" ht="12.75">
      <c r="E1071" s="38"/>
    </row>
    <row r="1072" ht="12.75">
      <c r="E1072" s="38"/>
    </row>
    <row r="1073" ht="12.75">
      <c r="E1073" s="38"/>
    </row>
    <row r="1074" ht="12.75">
      <c r="E1074" s="38"/>
    </row>
    <row r="1075" ht="12.75">
      <c r="E1075" s="38"/>
    </row>
    <row r="1076" ht="12.75">
      <c r="E1076" s="38"/>
    </row>
    <row r="1077" ht="12.75">
      <c r="E1077" s="38"/>
    </row>
    <row r="1078" ht="12.75">
      <c r="E1078" s="38"/>
    </row>
    <row r="1079" ht="12.75">
      <c r="E1079" s="38"/>
    </row>
    <row r="1080" ht="12.75">
      <c r="E1080" s="38"/>
    </row>
    <row r="1081" ht="12.75">
      <c r="E1081" s="38"/>
    </row>
    <row r="1082" ht="12.75">
      <c r="E1082" s="38"/>
    </row>
    <row r="1083" ht="12.75">
      <c r="E1083" s="38"/>
    </row>
    <row r="1084" ht="12.75">
      <c r="E1084" s="38"/>
    </row>
    <row r="1085" ht="12.75">
      <c r="E1085" s="38"/>
    </row>
    <row r="1086" ht="12.75">
      <c r="E1086" s="38"/>
    </row>
    <row r="1087" ht="12.75">
      <c r="E1087" s="38"/>
    </row>
    <row r="1088" ht="12.75">
      <c r="E1088" s="38"/>
    </row>
    <row r="1089" ht="12.75">
      <c r="E1089" s="38"/>
    </row>
    <row r="1090" ht="12.75">
      <c r="E1090" s="38"/>
    </row>
    <row r="1091" ht="12.75">
      <c r="E1091" s="38"/>
    </row>
    <row r="1092" ht="12.75">
      <c r="E1092" s="38"/>
    </row>
    <row r="1093" ht="12.75">
      <c r="E1093" s="38"/>
    </row>
    <row r="1094" ht="12.75">
      <c r="E1094" s="38"/>
    </row>
    <row r="1095" ht="12.75">
      <c r="E1095" s="38"/>
    </row>
    <row r="1096" ht="12.75">
      <c r="E1096" s="38"/>
    </row>
    <row r="1097" ht="12.75">
      <c r="E1097" s="38"/>
    </row>
    <row r="1098" ht="12.75">
      <c r="E1098" s="38"/>
    </row>
    <row r="1099" ht="12.75">
      <c r="E1099" s="38"/>
    </row>
    <row r="1100" ht="12.75">
      <c r="E1100" s="38"/>
    </row>
    <row r="1101" ht="12.75">
      <c r="E1101" s="38"/>
    </row>
    <row r="1102" ht="12.75">
      <c r="E1102" s="38"/>
    </row>
    <row r="1103" ht="12.75">
      <c r="E1103" s="38"/>
    </row>
    <row r="1104" ht="12.75">
      <c r="E1104" s="38"/>
    </row>
    <row r="1105" ht="12.75">
      <c r="E1105" s="38"/>
    </row>
    <row r="1106" ht="12.75">
      <c r="E1106" s="38"/>
    </row>
    <row r="1107" ht="12.75">
      <c r="E1107" s="38"/>
    </row>
    <row r="1108" ht="12.75">
      <c r="E1108" s="38"/>
    </row>
    <row r="1109" ht="12.75">
      <c r="E1109" s="38"/>
    </row>
    <row r="1110" ht="12.75">
      <c r="E1110" s="38"/>
    </row>
    <row r="1111" ht="12.75">
      <c r="E1111" s="38"/>
    </row>
    <row r="1112" ht="12.75">
      <c r="E1112" s="38"/>
    </row>
    <row r="1113" ht="12.75">
      <c r="E1113" s="38"/>
    </row>
    <row r="1114" ht="12.75">
      <c r="E1114" s="38"/>
    </row>
    <row r="1115" ht="12.75">
      <c r="E1115" s="38"/>
    </row>
    <row r="1116" ht="12.75">
      <c r="E1116" s="38"/>
    </row>
    <row r="1117" ht="12.75">
      <c r="E1117" s="38"/>
    </row>
    <row r="1118" ht="12.75">
      <c r="E1118" s="38"/>
    </row>
    <row r="1119" ht="12.75">
      <c r="E1119" s="38"/>
    </row>
    <row r="1120" ht="12.75">
      <c r="E1120" s="38"/>
    </row>
    <row r="1121" ht="12.75">
      <c r="E1121" s="38"/>
    </row>
    <row r="1122" ht="12.75">
      <c r="E1122" s="38"/>
    </row>
    <row r="1123" ht="12.75">
      <c r="E1123" s="38"/>
    </row>
    <row r="1124" ht="12.75">
      <c r="E1124" s="38"/>
    </row>
    <row r="1125" ht="12.75">
      <c r="E1125" s="38"/>
    </row>
    <row r="1126" ht="12.75">
      <c r="E1126" s="38"/>
    </row>
    <row r="1127" ht="12.75">
      <c r="E1127" s="38"/>
    </row>
    <row r="1128" ht="12.75">
      <c r="E1128" s="38"/>
    </row>
    <row r="1129" ht="12.75">
      <c r="E1129" s="38"/>
    </row>
    <row r="1130" ht="12.75">
      <c r="E1130" s="38"/>
    </row>
    <row r="1131" ht="12.75">
      <c r="E1131" s="38"/>
    </row>
    <row r="1132" ht="12.75">
      <c r="E1132" s="38"/>
    </row>
    <row r="1133" ht="12.75">
      <c r="E1133" s="38"/>
    </row>
    <row r="1134" ht="12.75">
      <c r="E1134" s="38"/>
    </row>
    <row r="1135" ht="12.75">
      <c r="E1135" s="38"/>
    </row>
    <row r="1136" ht="12.75">
      <c r="E1136" s="38"/>
    </row>
    <row r="1137" ht="12.75">
      <c r="E1137" s="38"/>
    </row>
    <row r="1138" ht="12.75">
      <c r="E1138" s="38"/>
    </row>
    <row r="1139" ht="12.75">
      <c r="E1139" s="38"/>
    </row>
    <row r="1140" ht="12.75">
      <c r="E1140" s="38"/>
    </row>
    <row r="1141" ht="12.75">
      <c r="E1141" s="38"/>
    </row>
    <row r="1142" ht="12.75">
      <c r="E1142" s="38"/>
    </row>
    <row r="1143" ht="12.75">
      <c r="E1143" s="38"/>
    </row>
    <row r="1144" ht="12.75">
      <c r="E1144" s="38"/>
    </row>
    <row r="1145" ht="12.75">
      <c r="E1145" s="38"/>
    </row>
    <row r="1146" ht="12.75">
      <c r="E1146" s="38"/>
    </row>
    <row r="1147" ht="12.75">
      <c r="E1147" s="38"/>
    </row>
    <row r="1148" ht="12.75">
      <c r="E1148" s="38"/>
    </row>
    <row r="1149" ht="12.75">
      <c r="E1149" s="38"/>
    </row>
    <row r="1150" ht="12.75">
      <c r="E1150" s="38"/>
    </row>
    <row r="1151" ht="12.75">
      <c r="E1151" s="38"/>
    </row>
    <row r="1152" ht="12.75">
      <c r="E1152" s="38"/>
    </row>
    <row r="1153" ht="12.75">
      <c r="E1153" s="38"/>
    </row>
    <row r="1154" ht="12.75">
      <c r="E1154" s="38"/>
    </row>
    <row r="1155" ht="12.75">
      <c r="E1155" s="38"/>
    </row>
    <row r="1156" ht="12.75">
      <c r="E1156" s="38"/>
    </row>
    <row r="1157" ht="12.75">
      <c r="E1157" s="38"/>
    </row>
    <row r="1158" ht="12.75">
      <c r="E1158" s="38"/>
    </row>
    <row r="1159" ht="12.75">
      <c r="E1159" s="38"/>
    </row>
    <row r="1160" ht="12.75">
      <c r="E1160" s="38"/>
    </row>
    <row r="1161" ht="12.75">
      <c r="E1161" s="38"/>
    </row>
    <row r="1162" ht="12.75">
      <c r="E1162" s="38"/>
    </row>
    <row r="1163" ht="12.75">
      <c r="E1163" s="38"/>
    </row>
    <row r="1164" ht="12.75">
      <c r="E1164" s="38"/>
    </row>
    <row r="1165" ht="12.75">
      <c r="E1165" s="38"/>
    </row>
    <row r="1166" ht="12.75">
      <c r="E1166" s="38"/>
    </row>
    <row r="1167" ht="12.75">
      <c r="E1167" s="38"/>
    </row>
    <row r="1168" ht="12.75">
      <c r="E1168" s="38"/>
    </row>
    <row r="1169" ht="12.75">
      <c r="E1169" s="38"/>
    </row>
    <row r="1170" ht="12.75">
      <c r="E1170" s="38"/>
    </row>
    <row r="1171" ht="12.75">
      <c r="E1171" s="38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F38"/>
  <sheetViews>
    <sheetView zoomScale="75" zoomScaleNormal="75" workbookViewId="0" topLeftCell="A1">
      <selection activeCell="C40" sqref="C40"/>
    </sheetView>
  </sheetViews>
  <sheetFormatPr defaultColWidth="9.140625" defaultRowHeight="12.75"/>
  <cols>
    <col min="1" max="1" width="13.421875" style="0" customWidth="1"/>
    <col min="2" max="4" width="29.140625" style="0" customWidth="1"/>
    <col min="5" max="5" width="29.140625" style="12" customWidth="1"/>
    <col min="6" max="6" width="4.421875" style="0" customWidth="1"/>
  </cols>
  <sheetData>
    <row r="1" spans="1:6" ht="12.75">
      <c r="A1" s="68" t="s">
        <v>151</v>
      </c>
      <c r="B1" s="68" t="s">
        <v>117</v>
      </c>
      <c r="C1" s="68"/>
      <c r="D1" s="68"/>
      <c r="E1" s="65"/>
      <c r="F1" s="66"/>
    </row>
    <row r="2" spans="1:6" ht="12.75">
      <c r="A2" s="68"/>
      <c r="B2" s="124"/>
      <c r="C2" s="124"/>
      <c r="D2" s="124"/>
      <c r="E2" s="65"/>
      <c r="F2" s="66"/>
    </row>
    <row r="3" spans="1:6" s="43" customFormat="1" ht="12.75" customHeight="1">
      <c r="A3" s="146"/>
      <c r="B3" s="191" t="s">
        <v>1</v>
      </c>
      <c r="C3" s="192" t="s">
        <v>2</v>
      </c>
      <c r="D3" s="192" t="s">
        <v>118</v>
      </c>
      <c r="E3" s="72" t="s">
        <v>4</v>
      </c>
      <c r="F3" s="193"/>
    </row>
    <row r="4" spans="1:6" ht="12.75">
      <c r="A4" s="73"/>
      <c r="B4" s="99" t="s">
        <v>24</v>
      </c>
      <c r="C4" s="100"/>
      <c r="D4" s="100"/>
      <c r="E4" s="131"/>
      <c r="F4" s="66"/>
    </row>
    <row r="5" spans="1:6" ht="12.75">
      <c r="A5" s="73">
        <v>1995</v>
      </c>
      <c r="B5" s="74">
        <v>23923</v>
      </c>
      <c r="C5" s="75">
        <v>15887</v>
      </c>
      <c r="D5" s="75">
        <v>7017</v>
      </c>
      <c r="E5" s="76">
        <f aca="true" t="shared" si="0" ref="E5:E18">C5/D5</f>
        <v>2.2640729656548384</v>
      </c>
      <c r="F5" s="66"/>
    </row>
    <row r="6" spans="1:6" ht="12.75" customHeight="1">
      <c r="A6" s="73">
        <v>1996</v>
      </c>
      <c r="B6" s="74">
        <v>26213</v>
      </c>
      <c r="C6" s="75">
        <v>16769</v>
      </c>
      <c r="D6" s="75">
        <v>7580</v>
      </c>
      <c r="E6" s="76">
        <f t="shared" si="0"/>
        <v>2.212269129287599</v>
      </c>
      <c r="F6" s="66"/>
    </row>
    <row r="7" spans="1:6" ht="12.75">
      <c r="A7" s="73">
        <v>1997</v>
      </c>
      <c r="B7" s="74">
        <v>27456</v>
      </c>
      <c r="C7" s="75">
        <v>18420</v>
      </c>
      <c r="D7" s="75">
        <v>7442</v>
      </c>
      <c r="E7" s="76">
        <f t="shared" si="0"/>
        <v>2.475141091104542</v>
      </c>
      <c r="F7" s="66"/>
    </row>
    <row r="8" spans="1:6" ht="12.75">
      <c r="A8" s="73">
        <v>1998</v>
      </c>
      <c r="B8" s="74">
        <v>27535</v>
      </c>
      <c r="C8" s="75">
        <v>17768</v>
      </c>
      <c r="D8" s="75">
        <v>7895</v>
      </c>
      <c r="E8" s="76">
        <f t="shared" si="0"/>
        <v>2.250538315389487</v>
      </c>
      <c r="F8" s="66"/>
    </row>
    <row r="9" spans="1:6" ht="12.75">
      <c r="A9" s="73">
        <v>1999</v>
      </c>
      <c r="B9" s="74">
        <v>27071</v>
      </c>
      <c r="C9" s="75">
        <v>16533</v>
      </c>
      <c r="D9" s="75">
        <v>8311</v>
      </c>
      <c r="E9" s="76">
        <f t="shared" si="0"/>
        <v>1.9892913006858381</v>
      </c>
      <c r="F9" s="66"/>
    </row>
    <row r="10" spans="1:6" ht="12.75">
      <c r="A10" s="73">
        <v>2000</v>
      </c>
      <c r="B10" s="74">
        <v>26993</v>
      </c>
      <c r="C10" s="75">
        <v>17627</v>
      </c>
      <c r="D10" s="75">
        <v>9004</v>
      </c>
      <c r="E10" s="76">
        <f t="shared" si="0"/>
        <v>1.9576854731230564</v>
      </c>
      <c r="F10" s="66"/>
    </row>
    <row r="11" spans="1:6" ht="12.75">
      <c r="A11" s="73">
        <v>2001</v>
      </c>
      <c r="B11" s="74">
        <v>27544</v>
      </c>
      <c r="C11" s="75">
        <v>18873</v>
      </c>
      <c r="D11" s="75">
        <v>8903</v>
      </c>
      <c r="E11" s="76">
        <f t="shared" si="0"/>
        <v>2.1198472425025274</v>
      </c>
      <c r="F11" s="66"/>
    </row>
    <row r="12" spans="1:6" ht="12.75">
      <c r="A12" s="73">
        <v>2002</v>
      </c>
      <c r="B12" s="74">
        <v>28465</v>
      </c>
      <c r="C12" s="75">
        <v>19521</v>
      </c>
      <c r="D12" s="75">
        <v>10014</v>
      </c>
      <c r="E12" s="76">
        <f t="shared" si="0"/>
        <v>1.9493708807669263</v>
      </c>
      <c r="F12" s="66"/>
    </row>
    <row r="13" spans="1:6" ht="12.75">
      <c r="A13" s="81">
        <v>2003</v>
      </c>
      <c r="B13" s="74">
        <v>31060</v>
      </c>
      <c r="C13" s="75">
        <v>20238</v>
      </c>
      <c r="D13" s="75">
        <v>10782</v>
      </c>
      <c r="E13" s="76">
        <f t="shared" si="0"/>
        <v>1.8770172509738452</v>
      </c>
      <c r="F13" s="66"/>
    </row>
    <row r="14" spans="1:6" ht="12.75">
      <c r="A14" s="73">
        <v>2004</v>
      </c>
      <c r="B14" s="74">
        <v>33819</v>
      </c>
      <c r="C14" s="75">
        <v>21193</v>
      </c>
      <c r="D14" s="75">
        <v>11897</v>
      </c>
      <c r="E14" s="76">
        <f t="shared" si="0"/>
        <v>1.7813734554929814</v>
      </c>
      <c r="F14" s="66"/>
    </row>
    <row r="15" spans="1:6" ht="12.75">
      <c r="A15" s="73">
        <v>2005</v>
      </c>
      <c r="B15" s="74">
        <v>35875</v>
      </c>
      <c r="C15" s="75">
        <v>23289</v>
      </c>
      <c r="D15" s="75">
        <v>12292</v>
      </c>
      <c r="E15" s="76">
        <f t="shared" si="0"/>
        <v>1.894646924829157</v>
      </c>
      <c r="F15" s="66"/>
    </row>
    <row r="16" spans="1:6" ht="12.75">
      <c r="A16" s="81">
        <v>2006</v>
      </c>
      <c r="B16" s="74">
        <v>36519</v>
      </c>
      <c r="C16" s="75">
        <v>24019</v>
      </c>
      <c r="D16" s="75">
        <v>12441</v>
      </c>
      <c r="E16" s="76">
        <f t="shared" si="0"/>
        <v>1.9306325858049995</v>
      </c>
      <c r="F16" s="66"/>
    </row>
    <row r="17" spans="1:6" ht="12.75">
      <c r="A17" s="81">
        <v>2007</v>
      </c>
      <c r="B17" s="74">
        <v>38924</v>
      </c>
      <c r="C17" s="75">
        <v>24700</v>
      </c>
      <c r="D17" s="75">
        <v>12855</v>
      </c>
      <c r="E17" s="76">
        <f t="shared" si="0"/>
        <v>1.9214313496693893</v>
      </c>
      <c r="F17" s="66"/>
    </row>
    <row r="18" spans="1:6" ht="12.75">
      <c r="A18" s="81">
        <v>2008</v>
      </c>
      <c r="B18" s="74">
        <v>36576</v>
      </c>
      <c r="C18" s="75">
        <v>24410</v>
      </c>
      <c r="D18" s="75">
        <v>13508</v>
      </c>
      <c r="E18" s="76">
        <f t="shared" si="0"/>
        <v>1.8070772875333136</v>
      </c>
      <c r="F18" s="66"/>
    </row>
    <row r="19" spans="1:6" ht="12.75">
      <c r="A19" s="81"/>
      <c r="B19" s="74"/>
      <c r="C19" s="75"/>
      <c r="D19" s="75"/>
      <c r="E19" s="76"/>
      <c r="F19" s="66"/>
    </row>
    <row r="20" spans="1:6" ht="12.75">
      <c r="A20" s="81"/>
      <c r="B20" s="154" t="s">
        <v>119</v>
      </c>
      <c r="C20" s="156"/>
      <c r="D20" s="156"/>
      <c r="E20" s="158"/>
      <c r="F20" s="66"/>
    </row>
    <row r="21" spans="1:6" ht="12.75">
      <c r="A21" s="73">
        <v>1995</v>
      </c>
      <c r="B21" s="74">
        <f aca="true" t="shared" si="1" ref="B21:D34">B5/B$5*100</f>
        <v>100</v>
      </c>
      <c r="C21" s="75">
        <f t="shared" si="1"/>
        <v>100</v>
      </c>
      <c r="D21" s="75">
        <f t="shared" si="1"/>
        <v>100</v>
      </c>
      <c r="E21" s="175"/>
      <c r="F21" s="66"/>
    </row>
    <row r="22" spans="1:6" ht="12.75">
      <c r="A22" s="73">
        <v>1996</v>
      </c>
      <c r="B22" s="74">
        <f t="shared" si="1"/>
        <v>109.57237804623165</v>
      </c>
      <c r="C22" s="75">
        <f t="shared" si="1"/>
        <v>105.55170894441997</v>
      </c>
      <c r="D22" s="75">
        <f t="shared" si="1"/>
        <v>108.02337181131539</v>
      </c>
      <c r="E22" s="175"/>
      <c r="F22" s="66"/>
    </row>
    <row r="23" spans="1:6" ht="12.75">
      <c r="A23" s="73">
        <v>1997</v>
      </c>
      <c r="B23" s="74">
        <f t="shared" si="1"/>
        <v>114.76821468879321</v>
      </c>
      <c r="C23" s="75">
        <f t="shared" si="1"/>
        <v>115.94385346509726</v>
      </c>
      <c r="D23" s="75">
        <f t="shared" si="1"/>
        <v>106.05671939575316</v>
      </c>
      <c r="E23" s="175"/>
      <c r="F23" s="66"/>
    </row>
    <row r="24" spans="1:6" ht="12.75">
      <c r="A24" s="73">
        <v>1998</v>
      </c>
      <c r="B24" s="74">
        <f t="shared" si="1"/>
        <v>115.09844083099945</v>
      </c>
      <c r="C24" s="75">
        <f t="shared" si="1"/>
        <v>111.83986907534462</v>
      </c>
      <c r="D24" s="75">
        <f t="shared" si="1"/>
        <v>112.51246971640303</v>
      </c>
      <c r="E24" s="175"/>
      <c r="F24" s="66"/>
    </row>
    <row r="25" spans="1:6" ht="12.75">
      <c r="A25" s="73">
        <v>1999</v>
      </c>
      <c r="B25" s="74">
        <f t="shared" si="1"/>
        <v>113.15888475525644</v>
      </c>
      <c r="C25" s="75">
        <f t="shared" si="1"/>
        <v>104.06621766223955</v>
      </c>
      <c r="D25" s="75">
        <f t="shared" si="1"/>
        <v>118.44092917201084</v>
      </c>
      <c r="E25" s="175"/>
      <c r="F25" s="66"/>
    </row>
    <row r="26" spans="1:6" ht="12.75">
      <c r="A26" s="73">
        <v>2000</v>
      </c>
      <c r="B26" s="74">
        <f t="shared" si="1"/>
        <v>112.83283869079965</v>
      </c>
      <c r="C26" s="75">
        <f t="shared" si="1"/>
        <v>110.95235097878768</v>
      </c>
      <c r="D26" s="75">
        <f t="shared" si="1"/>
        <v>128.31694456320363</v>
      </c>
      <c r="E26" s="175"/>
      <c r="F26" s="66"/>
    </row>
    <row r="27" spans="1:6" ht="12.75">
      <c r="A27" s="73">
        <v>2001</v>
      </c>
      <c r="B27" s="74">
        <f t="shared" si="1"/>
        <v>115.13606153074447</v>
      </c>
      <c r="C27" s="75">
        <f t="shared" si="1"/>
        <v>118.79524139233335</v>
      </c>
      <c r="D27" s="75">
        <f t="shared" si="1"/>
        <v>126.87758301268349</v>
      </c>
      <c r="E27" s="175"/>
      <c r="F27" s="66"/>
    </row>
    <row r="28" spans="1:6" ht="12.75">
      <c r="A28" s="73">
        <v>2002</v>
      </c>
      <c r="B28" s="74">
        <f t="shared" si="1"/>
        <v>118.98591313798437</v>
      </c>
      <c r="C28" s="75">
        <f t="shared" si="1"/>
        <v>122.87404796374395</v>
      </c>
      <c r="D28" s="75">
        <f t="shared" si="1"/>
        <v>142.7105600684053</v>
      </c>
      <c r="E28" s="175"/>
      <c r="F28" s="66"/>
    </row>
    <row r="29" spans="1:6" ht="12.75">
      <c r="A29" s="81">
        <v>2003</v>
      </c>
      <c r="B29" s="74">
        <f t="shared" si="1"/>
        <v>129.8332148977971</v>
      </c>
      <c r="C29" s="75">
        <f t="shared" si="1"/>
        <v>127.38717190155472</v>
      </c>
      <c r="D29" s="75">
        <f t="shared" si="1"/>
        <v>153.6554082941428</v>
      </c>
      <c r="E29" s="175"/>
      <c r="F29" s="66"/>
    </row>
    <row r="30" spans="1:6" ht="12.75">
      <c r="A30" s="73">
        <v>2004</v>
      </c>
      <c r="B30" s="74">
        <f t="shared" si="1"/>
        <v>141.366049408519</v>
      </c>
      <c r="C30" s="75">
        <f t="shared" si="1"/>
        <v>133.39837603071695</v>
      </c>
      <c r="D30" s="75">
        <f t="shared" si="1"/>
        <v>169.54538976770698</v>
      </c>
      <c r="E30" s="175"/>
      <c r="F30" s="66"/>
    </row>
    <row r="31" spans="1:6" ht="12.75">
      <c r="A31" s="73">
        <v>2005</v>
      </c>
      <c r="B31" s="74">
        <f t="shared" si="1"/>
        <v>149.96028926138024</v>
      </c>
      <c r="C31" s="75">
        <f t="shared" si="1"/>
        <v>146.59155284194625</v>
      </c>
      <c r="D31" s="75">
        <f t="shared" si="1"/>
        <v>175.1745760296423</v>
      </c>
      <c r="E31" s="175"/>
      <c r="F31" s="66"/>
    </row>
    <row r="32" spans="1:6" ht="12.75">
      <c r="A32" s="81">
        <v>2006</v>
      </c>
      <c r="B32" s="74">
        <f t="shared" si="1"/>
        <v>152.6522593320236</v>
      </c>
      <c r="C32" s="75">
        <f t="shared" si="1"/>
        <v>151.18650468936866</v>
      </c>
      <c r="D32" s="75">
        <f t="shared" si="1"/>
        <v>177.29799059427106</v>
      </c>
      <c r="E32" s="175"/>
      <c r="F32" s="66"/>
    </row>
    <row r="33" spans="1:6" ht="12.75">
      <c r="A33" s="81">
        <v>2007</v>
      </c>
      <c r="B33" s="74">
        <f t="shared" si="1"/>
        <v>162.70534631944153</v>
      </c>
      <c r="C33" s="75">
        <f t="shared" si="1"/>
        <v>155.4730282621011</v>
      </c>
      <c r="D33" s="75">
        <f t="shared" si="1"/>
        <v>183.19794784095765</v>
      </c>
      <c r="E33" s="175"/>
      <c r="F33" s="66"/>
    </row>
    <row r="34" spans="1:6" ht="12.75">
      <c r="A34" s="81">
        <v>2008</v>
      </c>
      <c r="B34" s="129">
        <f t="shared" si="1"/>
        <v>152.890523763742</v>
      </c>
      <c r="C34" s="130">
        <f t="shared" si="1"/>
        <v>153.64763643230316</v>
      </c>
      <c r="D34" s="130">
        <f t="shared" si="1"/>
        <v>192.50391905372666</v>
      </c>
      <c r="E34" s="131"/>
      <c r="F34" s="66"/>
    </row>
    <row r="35" spans="1:6" ht="12.75">
      <c r="A35" s="90"/>
      <c r="B35" s="90"/>
      <c r="C35" s="90"/>
      <c r="D35" s="90"/>
      <c r="E35" s="90"/>
      <c r="F35" s="66"/>
    </row>
    <row r="36" spans="1:6" ht="12.75">
      <c r="A36" s="194" t="s">
        <v>7</v>
      </c>
      <c r="B36" s="195" t="s">
        <v>120</v>
      </c>
      <c r="C36" s="195"/>
      <c r="D36" s="195"/>
      <c r="E36" s="68"/>
      <c r="F36" s="66"/>
    </row>
    <row r="37" spans="1:6" ht="12.75">
      <c r="A37" s="122" t="s">
        <v>9</v>
      </c>
      <c r="B37" s="89"/>
      <c r="C37" s="89"/>
      <c r="D37" s="89"/>
      <c r="E37" s="65"/>
      <c r="F37" s="66"/>
    </row>
    <row r="38" spans="1:6" ht="12.75">
      <c r="A38" s="66"/>
      <c r="B38" s="66"/>
      <c r="C38" s="66"/>
      <c r="D38" s="66"/>
      <c r="E38" s="65"/>
      <c r="F38" s="66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T56"/>
  <sheetViews>
    <sheetView zoomScale="75" zoomScaleNormal="75" workbookViewId="0" topLeftCell="A22">
      <selection activeCell="B1" sqref="B1"/>
    </sheetView>
  </sheetViews>
  <sheetFormatPr defaultColWidth="9.140625" defaultRowHeight="12.75"/>
  <cols>
    <col min="1" max="1" width="50.00390625" style="0" bestFit="1" customWidth="1"/>
    <col min="2" max="13" width="6.7109375" style="0" customWidth="1"/>
    <col min="14" max="15" width="6.7109375" style="12" customWidth="1"/>
    <col min="16" max="19" width="6.7109375" style="0" customWidth="1"/>
    <col min="20" max="20" width="7.421875" style="0" customWidth="1"/>
  </cols>
  <sheetData>
    <row r="1" spans="1:20" ht="12.75">
      <c r="A1" s="68" t="s">
        <v>152</v>
      </c>
      <c r="B1" s="65" t="s">
        <v>121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  <c r="T1" s="66"/>
    </row>
    <row r="2" spans="1:20" ht="12.75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94"/>
      <c r="T2" s="66"/>
    </row>
    <row r="3" spans="1:20" ht="12.75">
      <c r="A3" s="90"/>
      <c r="B3" s="95">
        <v>1995</v>
      </c>
      <c r="C3" s="96">
        <v>1996</v>
      </c>
      <c r="D3" s="96">
        <v>1997</v>
      </c>
      <c r="E3" s="96">
        <v>1998</v>
      </c>
      <c r="F3" s="96">
        <v>1999</v>
      </c>
      <c r="G3" s="96">
        <v>2000</v>
      </c>
      <c r="H3" s="96">
        <v>2001</v>
      </c>
      <c r="I3" s="96">
        <v>2002</v>
      </c>
      <c r="J3" s="96">
        <v>2003</v>
      </c>
      <c r="K3" s="96">
        <v>2004</v>
      </c>
      <c r="L3" s="96">
        <v>2005</v>
      </c>
      <c r="M3" s="96">
        <v>2006</v>
      </c>
      <c r="N3" s="96">
        <v>2007</v>
      </c>
      <c r="O3" s="96">
        <v>2008</v>
      </c>
      <c r="P3" s="96">
        <v>1995</v>
      </c>
      <c r="Q3" s="96">
        <v>2006</v>
      </c>
      <c r="R3" s="96">
        <v>2007</v>
      </c>
      <c r="S3" s="98">
        <v>2008</v>
      </c>
      <c r="T3" s="66"/>
    </row>
    <row r="4" spans="1:20" ht="12.75">
      <c r="A4" s="90"/>
      <c r="B4" s="99" t="s">
        <v>24</v>
      </c>
      <c r="C4" s="100"/>
      <c r="D4" s="100"/>
      <c r="E4" s="100"/>
      <c r="F4" s="100"/>
      <c r="G4" s="101"/>
      <c r="H4" s="100"/>
      <c r="I4" s="100"/>
      <c r="J4" s="100"/>
      <c r="K4" s="100"/>
      <c r="L4" s="100"/>
      <c r="M4" s="100"/>
      <c r="N4" s="100"/>
      <c r="O4" s="96"/>
      <c r="P4" s="100" t="s">
        <v>18</v>
      </c>
      <c r="Q4" s="100"/>
      <c r="R4" s="100"/>
      <c r="S4" s="196"/>
      <c r="T4" s="66"/>
    </row>
    <row r="5" spans="1:20" ht="12.75">
      <c r="A5" s="138" t="s">
        <v>25</v>
      </c>
      <c r="B5" s="106">
        <v>21846</v>
      </c>
      <c r="C5" s="120">
        <v>23996</v>
      </c>
      <c r="D5" s="120">
        <v>24947</v>
      </c>
      <c r="E5" s="120">
        <v>24960</v>
      </c>
      <c r="F5" s="120">
        <v>24629</v>
      </c>
      <c r="G5" s="120">
        <v>24748</v>
      </c>
      <c r="H5" s="120">
        <v>25214</v>
      </c>
      <c r="I5" s="120">
        <v>25830</v>
      </c>
      <c r="J5" s="120">
        <v>27478</v>
      </c>
      <c r="K5" s="120">
        <v>30632</v>
      </c>
      <c r="L5" s="120">
        <v>32639</v>
      </c>
      <c r="M5" s="120">
        <v>33247</v>
      </c>
      <c r="N5" s="107">
        <f>N7+N18+N26+N34</f>
        <v>35063</v>
      </c>
      <c r="O5" s="120">
        <f>O7+O18+O26+O34</f>
        <v>32183</v>
      </c>
      <c r="P5" s="280">
        <f>B5/B$50*100</f>
        <v>91.31797851440037</v>
      </c>
      <c r="Q5" s="108">
        <f>M5/M$50*100</f>
        <v>91.04028040198253</v>
      </c>
      <c r="R5" s="108">
        <f>N5/N$50*100</f>
        <v>90.0806700236358</v>
      </c>
      <c r="S5" s="109">
        <f>O5/O$50*100</f>
        <v>87.98939195100613</v>
      </c>
      <c r="T5" s="66"/>
    </row>
    <row r="6" spans="1:20" ht="12.75">
      <c r="A6" s="138"/>
      <c r="B6" s="106"/>
      <c r="C6" s="120"/>
      <c r="D6" s="120"/>
      <c r="E6" s="120"/>
      <c r="F6" s="120"/>
      <c r="G6" s="120"/>
      <c r="H6" s="79"/>
      <c r="I6" s="120"/>
      <c r="J6" s="120"/>
      <c r="K6" s="120"/>
      <c r="L6" s="79"/>
      <c r="M6" s="79"/>
      <c r="N6" s="107"/>
      <c r="O6" s="120"/>
      <c r="P6" s="280"/>
      <c r="Q6" s="108"/>
      <c r="R6" s="108"/>
      <c r="S6" s="109"/>
      <c r="T6" s="66"/>
    </row>
    <row r="7" spans="1:20" ht="12.75">
      <c r="A7" s="110" t="s">
        <v>26</v>
      </c>
      <c r="B7" s="106">
        <v>4444</v>
      </c>
      <c r="C7" s="120">
        <v>5093</v>
      </c>
      <c r="D7" s="120">
        <v>5606</v>
      </c>
      <c r="E7" s="120">
        <v>5668</v>
      </c>
      <c r="F7" s="120">
        <v>6099</v>
      </c>
      <c r="G7" s="120">
        <v>6229</v>
      </c>
      <c r="H7" s="120">
        <v>6499</v>
      </c>
      <c r="I7" s="120">
        <v>6485</v>
      </c>
      <c r="J7" s="120">
        <v>6933</v>
      </c>
      <c r="K7" s="120">
        <v>7977</v>
      </c>
      <c r="L7" s="120">
        <v>8767</v>
      </c>
      <c r="M7" s="120">
        <v>8744</v>
      </c>
      <c r="N7" s="107">
        <v>9426</v>
      </c>
      <c r="O7" s="83">
        <v>8622</v>
      </c>
      <c r="P7" s="280">
        <f aca="true" t="shared" si="0" ref="P7:P16">B7/B$50*100</f>
        <v>18.576265518538644</v>
      </c>
      <c r="Q7" s="108">
        <f aca="true" t="shared" si="1" ref="Q7:R16">M7/M$50*100</f>
        <v>23.94370053944522</v>
      </c>
      <c r="R7" s="108">
        <f t="shared" si="1"/>
        <v>24.216421744938856</v>
      </c>
      <c r="S7" s="109">
        <f aca="true" t="shared" si="2" ref="S7:S49">O7/O$50*100</f>
        <v>23.572834645669293</v>
      </c>
      <c r="T7" s="66"/>
    </row>
    <row r="8" spans="1:20" ht="12.75">
      <c r="A8" s="112" t="s">
        <v>27</v>
      </c>
      <c r="B8" s="106">
        <v>158</v>
      </c>
      <c r="C8" s="120">
        <v>145</v>
      </c>
      <c r="D8" s="120">
        <v>173</v>
      </c>
      <c r="E8" s="120">
        <v>125</v>
      </c>
      <c r="F8" s="120">
        <v>156</v>
      </c>
      <c r="G8" s="120">
        <v>161</v>
      </c>
      <c r="H8" s="120">
        <v>188</v>
      </c>
      <c r="I8" s="120">
        <v>150</v>
      </c>
      <c r="J8" s="120">
        <v>133</v>
      </c>
      <c r="K8" s="120">
        <v>253</v>
      </c>
      <c r="L8" s="120">
        <v>195</v>
      </c>
      <c r="M8" s="120">
        <v>177</v>
      </c>
      <c r="N8" s="107">
        <v>141</v>
      </c>
      <c r="O8" s="83">
        <v>132</v>
      </c>
      <c r="P8" s="280">
        <f t="shared" si="0"/>
        <v>0.66045228441249</v>
      </c>
      <c r="Q8" s="108">
        <f t="shared" si="1"/>
        <v>0.48467920808346343</v>
      </c>
      <c r="R8" s="108">
        <f t="shared" si="1"/>
        <v>0.36224437365121775</v>
      </c>
      <c r="S8" s="109">
        <f t="shared" si="2"/>
        <v>0.36089238845144356</v>
      </c>
      <c r="T8" s="66"/>
    </row>
    <row r="9" spans="1:20" ht="12.75">
      <c r="A9" s="112" t="s">
        <v>28</v>
      </c>
      <c r="B9" s="78">
        <v>205</v>
      </c>
      <c r="C9" s="79">
        <v>224</v>
      </c>
      <c r="D9" s="79">
        <v>244</v>
      </c>
      <c r="E9" s="79">
        <v>217</v>
      </c>
      <c r="F9" s="79">
        <v>317</v>
      </c>
      <c r="G9" s="79">
        <v>279</v>
      </c>
      <c r="H9" s="79">
        <v>270</v>
      </c>
      <c r="I9" s="120">
        <v>294</v>
      </c>
      <c r="J9" s="120">
        <v>253</v>
      </c>
      <c r="K9" s="120">
        <v>278</v>
      </c>
      <c r="L9" s="120">
        <v>288</v>
      </c>
      <c r="M9" s="120">
        <v>255</v>
      </c>
      <c r="N9" s="107">
        <v>218</v>
      </c>
      <c r="O9" s="83">
        <v>215</v>
      </c>
      <c r="P9" s="280">
        <f t="shared" si="0"/>
        <v>0.8569159386364587</v>
      </c>
      <c r="Q9" s="108">
        <f t="shared" si="1"/>
        <v>0.6982666557134642</v>
      </c>
      <c r="R9" s="108">
        <f t="shared" si="1"/>
        <v>0.5600657691912445</v>
      </c>
      <c r="S9" s="109">
        <f t="shared" si="2"/>
        <v>0.587817147856518</v>
      </c>
      <c r="T9" s="66"/>
    </row>
    <row r="10" spans="1:20" ht="12.75">
      <c r="A10" s="112" t="s">
        <v>29</v>
      </c>
      <c r="B10" s="78">
        <v>150</v>
      </c>
      <c r="C10" s="79">
        <v>178</v>
      </c>
      <c r="D10" s="79">
        <v>193</v>
      </c>
      <c r="E10" s="79">
        <v>180</v>
      </c>
      <c r="F10" s="79">
        <v>204</v>
      </c>
      <c r="G10" s="79">
        <v>158</v>
      </c>
      <c r="H10" s="79">
        <v>162</v>
      </c>
      <c r="I10" s="120">
        <v>164</v>
      </c>
      <c r="J10" s="120">
        <v>172</v>
      </c>
      <c r="K10" s="120">
        <v>145</v>
      </c>
      <c r="L10" s="120">
        <v>202</v>
      </c>
      <c r="M10" s="120">
        <v>187</v>
      </c>
      <c r="N10" s="107">
        <v>186</v>
      </c>
      <c r="O10" s="83">
        <v>135</v>
      </c>
      <c r="P10" s="280">
        <f t="shared" si="0"/>
        <v>0.627011662416921</v>
      </c>
      <c r="Q10" s="108">
        <f t="shared" si="1"/>
        <v>0.5120622141898737</v>
      </c>
      <c r="R10" s="108">
        <f t="shared" si="1"/>
        <v>0.4778542801356489</v>
      </c>
      <c r="S10" s="109">
        <f t="shared" si="2"/>
        <v>0.3690944881889764</v>
      </c>
      <c r="T10" s="66"/>
    </row>
    <row r="11" spans="1:20" ht="12.75">
      <c r="A11" s="112" t="s">
        <v>30</v>
      </c>
      <c r="B11" s="78">
        <v>399</v>
      </c>
      <c r="C11" s="79">
        <v>564</v>
      </c>
      <c r="D11" s="79">
        <v>551</v>
      </c>
      <c r="E11" s="79">
        <v>588</v>
      </c>
      <c r="F11" s="79">
        <v>645</v>
      </c>
      <c r="G11" s="79">
        <v>688</v>
      </c>
      <c r="H11" s="79">
        <v>703</v>
      </c>
      <c r="I11" s="120">
        <v>780</v>
      </c>
      <c r="J11" s="120">
        <v>949</v>
      </c>
      <c r="K11" s="120">
        <v>1408</v>
      </c>
      <c r="L11" s="120">
        <v>1463</v>
      </c>
      <c r="M11" s="120">
        <v>1500</v>
      </c>
      <c r="N11" s="107">
        <v>1517</v>
      </c>
      <c r="O11" s="83">
        <v>1474</v>
      </c>
      <c r="P11" s="280">
        <f t="shared" si="0"/>
        <v>1.6678510220290095</v>
      </c>
      <c r="Q11" s="108">
        <f t="shared" si="1"/>
        <v>4.107450915961555</v>
      </c>
      <c r="R11" s="108">
        <f t="shared" si="1"/>
        <v>3.897338403041825</v>
      </c>
      <c r="S11" s="109">
        <f t="shared" si="2"/>
        <v>4.0299650043744535</v>
      </c>
      <c r="T11" s="66"/>
    </row>
    <row r="12" spans="1:20" ht="12.75">
      <c r="A12" s="112" t="s">
        <v>31</v>
      </c>
      <c r="B12" s="78">
        <v>168</v>
      </c>
      <c r="C12" s="79">
        <v>192</v>
      </c>
      <c r="D12" s="79">
        <v>173</v>
      </c>
      <c r="E12" s="79">
        <v>229</v>
      </c>
      <c r="F12" s="79">
        <v>207</v>
      </c>
      <c r="G12" s="79">
        <v>253</v>
      </c>
      <c r="H12" s="79">
        <v>244</v>
      </c>
      <c r="I12" s="120">
        <v>311</v>
      </c>
      <c r="J12" s="120">
        <v>254</v>
      </c>
      <c r="K12" s="120">
        <v>341</v>
      </c>
      <c r="L12" s="120">
        <v>357</v>
      </c>
      <c r="M12" s="120">
        <v>252</v>
      </c>
      <c r="N12" s="107">
        <v>255</v>
      </c>
      <c r="O12" s="83">
        <v>231</v>
      </c>
      <c r="P12" s="280">
        <f t="shared" si="0"/>
        <v>0.7022530619069515</v>
      </c>
      <c r="Q12" s="108">
        <f t="shared" si="1"/>
        <v>0.690051753881541</v>
      </c>
      <c r="R12" s="108">
        <f t="shared" si="1"/>
        <v>0.6551228034117768</v>
      </c>
      <c r="S12" s="109">
        <f t="shared" si="2"/>
        <v>0.6315616797900263</v>
      </c>
      <c r="T12" s="66"/>
    </row>
    <row r="13" spans="1:20" ht="12.75">
      <c r="A13" s="112" t="s">
        <v>32</v>
      </c>
      <c r="B13" s="106">
        <v>1759</v>
      </c>
      <c r="C13" s="120">
        <v>2217</v>
      </c>
      <c r="D13" s="120">
        <v>2578</v>
      </c>
      <c r="E13" s="120">
        <v>2571</v>
      </c>
      <c r="F13" s="120">
        <v>2753</v>
      </c>
      <c r="G13" s="120">
        <v>2863</v>
      </c>
      <c r="H13" s="120">
        <v>3007</v>
      </c>
      <c r="I13" s="120">
        <v>3150</v>
      </c>
      <c r="J13" s="120">
        <v>3512</v>
      </c>
      <c r="K13" s="120">
        <v>3817</v>
      </c>
      <c r="L13" s="120">
        <v>4533</v>
      </c>
      <c r="M13" s="120">
        <v>4751</v>
      </c>
      <c r="N13" s="107">
        <v>5511</v>
      </c>
      <c r="O13" s="83">
        <v>5180</v>
      </c>
      <c r="P13" s="280">
        <f t="shared" si="0"/>
        <v>7.35275676127576</v>
      </c>
      <c r="Q13" s="108">
        <f t="shared" si="1"/>
        <v>13.009666201155563</v>
      </c>
      <c r="R13" s="108">
        <f t="shared" si="1"/>
        <v>14.158359880793341</v>
      </c>
      <c r="S13" s="109">
        <f t="shared" si="2"/>
        <v>14.162292213473314</v>
      </c>
      <c r="T13" s="66"/>
    </row>
    <row r="14" spans="1:20" ht="12.75">
      <c r="A14" s="112" t="s">
        <v>33</v>
      </c>
      <c r="B14" s="78">
        <v>4</v>
      </c>
      <c r="C14" s="120">
        <v>3</v>
      </c>
      <c r="D14" s="120">
        <v>8</v>
      </c>
      <c r="E14" s="120">
        <v>4</v>
      </c>
      <c r="F14" s="120">
        <v>1</v>
      </c>
      <c r="G14" s="120">
        <v>5</v>
      </c>
      <c r="H14" s="79">
        <v>3</v>
      </c>
      <c r="I14" s="120">
        <v>5</v>
      </c>
      <c r="J14" s="120">
        <v>2</v>
      </c>
      <c r="K14" s="120">
        <v>2</v>
      </c>
      <c r="L14" s="120">
        <v>2</v>
      </c>
      <c r="M14" s="120">
        <v>5</v>
      </c>
      <c r="N14" s="107">
        <v>4</v>
      </c>
      <c r="O14" s="83">
        <v>11</v>
      </c>
      <c r="P14" s="280">
        <f t="shared" si="0"/>
        <v>0.01672031099778456</v>
      </c>
      <c r="Q14" s="108">
        <f t="shared" si="1"/>
        <v>0.01369150305320518</v>
      </c>
      <c r="R14" s="108">
        <f t="shared" si="1"/>
        <v>0.01027643613194944</v>
      </c>
      <c r="S14" s="109">
        <f t="shared" si="2"/>
        <v>0.03007436570428696</v>
      </c>
      <c r="T14" s="66"/>
    </row>
    <row r="15" spans="1:20" ht="12.75">
      <c r="A15" s="112" t="s">
        <v>34</v>
      </c>
      <c r="B15" s="106">
        <v>1440</v>
      </c>
      <c r="C15" s="120">
        <v>1389</v>
      </c>
      <c r="D15" s="120">
        <v>1481</v>
      </c>
      <c r="E15" s="120">
        <v>1622</v>
      </c>
      <c r="F15" s="120">
        <v>1689</v>
      </c>
      <c r="G15" s="120">
        <v>1703</v>
      </c>
      <c r="H15" s="120">
        <v>1798</v>
      </c>
      <c r="I15" s="120">
        <v>1529</v>
      </c>
      <c r="J15" s="120">
        <v>1549</v>
      </c>
      <c r="K15" s="120">
        <v>1631</v>
      </c>
      <c r="L15" s="120">
        <v>1637</v>
      </c>
      <c r="M15" s="120">
        <v>1513</v>
      </c>
      <c r="N15" s="107">
        <v>1513</v>
      </c>
      <c r="O15" s="83">
        <v>1162</v>
      </c>
      <c r="P15" s="280">
        <f t="shared" si="0"/>
        <v>6.019311959202441</v>
      </c>
      <c r="Q15" s="108">
        <f t="shared" si="1"/>
        <v>4.143048823899888</v>
      </c>
      <c r="R15" s="108">
        <f t="shared" si="1"/>
        <v>3.887061966909876</v>
      </c>
      <c r="S15" s="109">
        <f t="shared" si="2"/>
        <v>3.1769466316710413</v>
      </c>
      <c r="T15" s="66"/>
    </row>
    <row r="16" spans="1:20" ht="12.75">
      <c r="A16" s="112" t="s">
        <v>35</v>
      </c>
      <c r="B16" s="78">
        <v>161</v>
      </c>
      <c r="C16" s="120">
        <v>181</v>
      </c>
      <c r="D16" s="120">
        <v>205</v>
      </c>
      <c r="E16" s="120">
        <v>132</v>
      </c>
      <c r="F16" s="120">
        <v>127</v>
      </c>
      <c r="G16" s="120">
        <v>119</v>
      </c>
      <c r="H16" s="120">
        <v>124</v>
      </c>
      <c r="I16" s="120">
        <v>102</v>
      </c>
      <c r="J16" s="120">
        <v>109</v>
      </c>
      <c r="K16" s="120">
        <v>102</v>
      </c>
      <c r="L16" s="120">
        <v>90</v>
      </c>
      <c r="M16" s="120">
        <v>104</v>
      </c>
      <c r="N16" s="107">
        <v>81</v>
      </c>
      <c r="O16" s="83">
        <v>82</v>
      </c>
      <c r="P16" s="280">
        <f t="shared" si="0"/>
        <v>0.6729925176608285</v>
      </c>
      <c r="Q16" s="108">
        <f t="shared" si="1"/>
        <v>0.2847832635066677</v>
      </c>
      <c r="R16" s="108">
        <f t="shared" si="1"/>
        <v>0.20809783167197618</v>
      </c>
      <c r="S16" s="109">
        <f t="shared" si="2"/>
        <v>0.22419072615923008</v>
      </c>
      <c r="T16" s="66"/>
    </row>
    <row r="17" spans="1:20" ht="12.75">
      <c r="A17" s="110"/>
      <c r="B17" s="78"/>
      <c r="C17" s="79"/>
      <c r="D17" s="79"/>
      <c r="E17" s="79"/>
      <c r="F17" s="79"/>
      <c r="G17" s="79"/>
      <c r="H17" s="79"/>
      <c r="I17" s="120"/>
      <c r="J17" s="120"/>
      <c r="K17" s="120"/>
      <c r="L17" s="120"/>
      <c r="M17" s="120"/>
      <c r="N17" s="107"/>
      <c r="O17" s="83"/>
      <c r="P17" s="280"/>
      <c r="Q17" s="108"/>
      <c r="R17" s="108"/>
      <c r="S17" s="109"/>
      <c r="T17" s="66"/>
    </row>
    <row r="18" spans="1:20" ht="12.75">
      <c r="A18" s="110" t="s">
        <v>36</v>
      </c>
      <c r="B18" s="106">
        <v>12659</v>
      </c>
      <c r="C18" s="120">
        <v>12745</v>
      </c>
      <c r="D18" s="120">
        <v>12572</v>
      </c>
      <c r="E18" s="120">
        <v>12493</v>
      </c>
      <c r="F18" s="120">
        <v>11684</v>
      </c>
      <c r="G18" s="120">
        <v>11487</v>
      </c>
      <c r="H18" s="120">
        <v>11040</v>
      </c>
      <c r="I18" s="120">
        <v>11229</v>
      </c>
      <c r="J18" s="120">
        <v>11276</v>
      </c>
      <c r="K18" s="120">
        <v>12470</v>
      </c>
      <c r="L18" s="120">
        <v>12659</v>
      </c>
      <c r="M18" s="120">
        <v>12801</v>
      </c>
      <c r="N18" s="107">
        <v>12704</v>
      </c>
      <c r="O18" s="83">
        <v>12169</v>
      </c>
      <c r="P18" s="280">
        <f aca="true" t="shared" si="3" ref="P18:P24">B18/B$50*100</f>
        <v>52.91560423023868</v>
      </c>
      <c r="Q18" s="108">
        <f aca="true" t="shared" si="4" ref="Q18:R24">M18/M$50*100</f>
        <v>35.0529861168159</v>
      </c>
      <c r="R18" s="108">
        <f t="shared" si="4"/>
        <v>32.63796115507142</v>
      </c>
      <c r="S18" s="109">
        <f t="shared" si="2"/>
        <v>33.27045056867892</v>
      </c>
      <c r="T18" s="66"/>
    </row>
    <row r="19" spans="1:20" ht="12.75">
      <c r="A19" s="112" t="s">
        <v>37</v>
      </c>
      <c r="B19" s="106">
        <v>207</v>
      </c>
      <c r="C19" s="120">
        <v>208</v>
      </c>
      <c r="D19" s="120">
        <v>200</v>
      </c>
      <c r="E19" s="120">
        <v>202</v>
      </c>
      <c r="F19" s="120">
        <v>270</v>
      </c>
      <c r="G19" s="120">
        <v>385</v>
      </c>
      <c r="H19" s="120">
        <v>394</v>
      </c>
      <c r="I19" s="120">
        <v>331</v>
      </c>
      <c r="J19" s="120">
        <v>252</v>
      </c>
      <c r="K19" s="120">
        <v>353</v>
      </c>
      <c r="L19" s="120">
        <v>287</v>
      </c>
      <c r="M19" s="120">
        <v>289</v>
      </c>
      <c r="N19" s="107">
        <v>299</v>
      </c>
      <c r="O19" s="83">
        <v>290</v>
      </c>
      <c r="P19" s="280">
        <f t="shared" si="3"/>
        <v>0.865276094135351</v>
      </c>
      <c r="Q19" s="108">
        <f t="shared" si="4"/>
        <v>0.7913688764752594</v>
      </c>
      <c r="R19" s="108">
        <f t="shared" si="4"/>
        <v>0.7681636008632207</v>
      </c>
      <c r="S19" s="109">
        <f t="shared" si="2"/>
        <v>0.7928696412948381</v>
      </c>
      <c r="T19" s="66"/>
    </row>
    <row r="20" spans="1:20" ht="12.75">
      <c r="A20" s="112" t="s">
        <v>38</v>
      </c>
      <c r="B20" s="106">
        <v>2949</v>
      </c>
      <c r="C20" s="120">
        <v>3230</v>
      </c>
      <c r="D20" s="120">
        <v>3525</v>
      </c>
      <c r="E20" s="120">
        <v>3492</v>
      </c>
      <c r="F20" s="120">
        <v>3387</v>
      </c>
      <c r="G20" s="120">
        <v>3376</v>
      </c>
      <c r="H20" s="120">
        <v>3210</v>
      </c>
      <c r="I20" s="120">
        <v>3240</v>
      </c>
      <c r="J20" s="120">
        <v>3237</v>
      </c>
      <c r="K20" s="120">
        <v>3529</v>
      </c>
      <c r="L20" s="120">
        <v>3723</v>
      </c>
      <c r="M20" s="120">
        <v>3599</v>
      </c>
      <c r="N20" s="107">
        <v>3774</v>
      </c>
      <c r="O20" s="83">
        <v>3606</v>
      </c>
      <c r="P20" s="280">
        <f t="shared" si="3"/>
        <v>12.327049283116667</v>
      </c>
      <c r="Q20" s="108">
        <f t="shared" si="4"/>
        <v>9.85514389769709</v>
      </c>
      <c r="R20" s="108">
        <f t="shared" si="4"/>
        <v>9.695817490494296</v>
      </c>
      <c r="S20" s="109">
        <f t="shared" si="2"/>
        <v>9.858923884514436</v>
      </c>
      <c r="T20" s="66"/>
    </row>
    <row r="21" spans="1:20" ht="12.75">
      <c r="A21" s="112" t="s">
        <v>39</v>
      </c>
      <c r="B21" s="106">
        <v>8256</v>
      </c>
      <c r="C21" s="120">
        <v>8119</v>
      </c>
      <c r="D21" s="120">
        <v>7635</v>
      </c>
      <c r="E21" s="120">
        <v>7589</v>
      </c>
      <c r="F21" s="120">
        <v>6746</v>
      </c>
      <c r="G21" s="120">
        <v>6363</v>
      </c>
      <c r="H21" s="120">
        <v>5999</v>
      </c>
      <c r="I21" s="120">
        <v>6101</v>
      </c>
      <c r="J21" s="120">
        <v>6269</v>
      </c>
      <c r="K21" s="120">
        <v>6782</v>
      </c>
      <c r="L21" s="120">
        <v>6807</v>
      </c>
      <c r="M21" s="120">
        <v>6852</v>
      </c>
      <c r="N21" s="107">
        <v>6423</v>
      </c>
      <c r="O21" s="83">
        <v>5964</v>
      </c>
      <c r="P21" s="280">
        <f t="shared" si="3"/>
        <v>34.510721899427324</v>
      </c>
      <c r="Q21" s="108">
        <f t="shared" si="4"/>
        <v>18.76283578411238</v>
      </c>
      <c r="R21" s="108">
        <f t="shared" si="4"/>
        <v>16.501387318877814</v>
      </c>
      <c r="S21" s="109">
        <f t="shared" si="2"/>
        <v>16.305774278215225</v>
      </c>
      <c r="T21" s="66"/>
    </row>
    <row r="22" spans="1:20" ht="12.75">
      <c r="A22" s="112" t="s">
        <v>40</v>
      </c>
      <c r="B22" s="78">
        <v>189</v>
      </c>
      <c r="C22" s="79">
        <v>177</v>
      </c>
      <c r="D22" s="79">
        <v>225</v>
      </c>
      <c r="E22" s="79">
        <v>226</v>
      </c>
      <c r="F22" s="79">
        <v>332</v>
      </c>
      <c r="G22" s="79">
        <v>402</v>
      </c>
      <c r="H22" s="79">
        <v>396</v>
      </c>
      <c r="I22" s="120">
        <v>467</v>
      </c>
      <c r="J22" s="120">
        <v>494</v>
      </c>
      <c r="K22" s="120">
        <v>441</v>
      </c>
      <c r="L22" s="120">
        <v>427</v>
      </c>
      <c r="M22" s="120">
        <v>471</v>
      </c>
      <c r="N22" s="107">
        <v>556</v>
      </c>
      <c r="O22" s="83">
        <v>624</v>
      </c>
      <c r="P22" s="280">
        <f t="shared" si="3"/>
        <v>0.7900346946453205</v>
      </c>
      <c r="Q22" s="108">
        <f t="shared" si="4"/>
        <v>1.289739587611928</v>
      </c>
      <c r="R22" s="108">
        <f t="shared" si="4"/>
        <v>1.4284246223409722</v>
      </c>
      <c r="S22" s="109">
        <f t="shared" si="2"/>
        <v>1.7060367454068242</v>
      </c>
      <c r="T22" s="66"/>
    </row>
    <row r="23" spans="1:20" ht="12.75">
      <c r="A23" s="112" t="s">
        <v>41</v>
      </c>
      <c r="B23" s="78">
        <v>95</v>
      </c>
      <c r="C23" s="79">
        <v>144</v>
      </c>
      <c r="D23" s="79">
        <v>127</v>
      </c>
      <c r="E23" s="79">
        <v>158</v>
      </c>
      <c r="F23" s="79">
        <v>140</v>
      </c>
      <c r="G23" s="79">
        <v>143</v>
      </c>
      <c r="H23" s="79">
        <v>145</v>
      </c>
      <c r="I23" s="120">
        <v>155</v>
      </c>
      <c r="J23" s="120">
        <v>114</v>
      </c>
      <c r="K23" s="120">
        <v>198</v>
      </c>
      <c r="L23" s="120">
        <v>224</v>
      </c>
      <c r="M23" s="120">
        <v>252</v>
      </c>
      <c r="N23" s="107">
        <v>344</v>
      </c>
      <c r="O23" s="83">
        <v>266</v>
      </c>
      <c r="P23" s="280">
        <f t="shared" si="3"/>
        <v>0.3971073861973833</v>
      </c>
      <c r="Q23" s="108">
        <f t="shared" si="4"/>
        <v>0.690051753881541</v>
      </c>
      <c r="R23" s="108">
        <f t="shared" si="4"/>
        <v>0.8837735073476518</v>
      </c>
      <c r="S23" s="109">
        <f t="shared" si="2"/>
        <v>0.7272528433945756</v>
      </c>
      <c r="T23" s="66"/>
    </row>
    <row r="24" spans="1:20" ht="12.75">
      <c r="A24" s="112" t="s">
        <v>42</v>
      </c>
      <c r="B24" s="78">
        <v>963</v>
      </c>
      <c r="C24" s="79">
        <v>867</v>
      </c>
      <c r="D24" s="79">
        <v>860</v>
      </c>
      <c r="E24" s="79">
        <v>826</v>
      </c>
      <c r="F24" s="79">
        <v>809</v>
      </c>
      <c r="G24" s="79">
        <v>818</v>
      </c>
      <c r="H24" s="79">
        <v>896</v>
      </c>
      <c r="I24" s="120">
        <v>935</v>
      </c>
      <c r="J24" s="120">
        <v>910</v>
      </c>
      <c r="K24" s="120">
        <v>1167</v>
      </c>
      <c r="L24" s="120">
        <v>1191</v>
      </c>
      <c r="M24" s="120">
        <v>1338</v>
      </c>
      <c r="N24" s="107">
        <v>1308</v>
      </c>
      <c r="O24" s="83">
        <v>1419</v>
      </c>
      <c r="P24" s="280">
        <f t="shared" si="3"/>
        <v>4.025414872716633</v>
      </c>
      <c r="Q24" s="108">
        <f t="shared" si="4"/>
        <v>3.6638462170377064</v>
      </c>
      <c r="R24" s="108">
        <f t="shared" si="4"/>
        <v>3.360394615147467</v>
      </c>
      <c r="S24" s="109">
        <f t="shared" si="2"/>
        <v>3.879593175853018</v>
      </c>
      <c r="T24" s="66"/>
    </row>
    <row r="25" spans="1:20" ht="12.75">
      <c r="A25" s="110"/>
      <c r="B25" s="78"/>
      <c r="C25" s="79"/>
      <c r="D25" s="79"/>
      <c r="E25" s="79"/>
      <c r="F25" s="79"/>
      <c r="G25" s="79"/>
      <c r="H25" s="79"/>
      <c r="I25" s="120"/>
      <c r="J25" s="120"/>
      <c r="K25" s="120"/>
      <c r="L25" s="120"/>
      <c r="M25" s="120"/>
      <c r="N25" s="107"/>
      <c r="O25" s="83"/>
      <c r="P25" s="280"/>
      <c r="Q25" s="108"/>
      <c r="R25" s="108"/>
      <c r="S25" s="109"/>
      <c r="T25" s="66"/>
    </row>
    <row r="26" spans="1:20" ht="12.75">
      <c r="A26" s="110" t="s">
        <v>137</v>
      </c>
      <c r="B26" s="106">
        <v>4594</v>
      </c>
      <c r="C26" s="120">
        <v>6011</v>
      </c>
      <c r="D26" s="120">
        <v>6587</v>
      </c>
      <c r="E26" s="120">
        <v>6531</v>
      </c>
      <c r="F26" s="120">
        <v>6498</v>
      </c>
      <c r="G26" s="120">
        <v>6545</v>
      </c>
      <c r="H26" s="120">
        <v>7138</v>
      </c>
      <c r="I26" s="120">
        <v>7475</v>
      </c>
      <c r="J26" s="120">
        <v>8429</v>
      </c>
      <c r="K26" s="120">
        <v>9247</v>
      </c>
      <c r="L26" s="120">
        <v>10232</v>
      </c>
      <c r="M26" s="120">
        <v>10681</v>
      </c>
      <c r="N26" s="107">
        <v>11765</v>
      </c>
      <c r="O26" s="83">
        <v>10417</v>
      </c>
      <c r="P26" s="280">
        <f aca="true" t="shared" si="5" ref="P26:P32">B26/B$50*100</f>
        <v>19.203277180955567</v>
      </c>
      <c r="Q26" s="108">
        <f aca="true" t="shared" si="6" ref="Q26:R32">M26/M$50*100</f>
        <v>29.247788822256908</v>
      </c>
      <c r="R26" s="108">
        <f t="shared" si="6"/>
        <v>30.22556777309629</v>
      </c>
      <c r="S26" s="109">
        <f t="shared" si="2"/>
        <v>28.480424321959756</v>
      </c>
      <c r="T26" s="66"/>
    </row>
    <row r="27" spans="1:20" ht="12.75">
      <c r="A27" s="112" t="s">
        <v>43</v>
      </c>
      <c r="B27" s="106">
        <v>2653</v>
      </c>
      <c r="C27" s="120">
        <v>3757</v>
      </c>
      <c r="D27" s="120">
        <v>3802</v>
      </c>
      <c r="E27" s="120">
        <v>3605</v>
      </c>
      <c r="F27" s="120">
        <v>3588</v>
      </c>
      <c r="G27" s="120">
        <v>3709</v>
      </c>
      <c r="H27" s="120">
        <v>4296</v>
      </c>
      <c r="I27" s="120">
        <v>4713</v>
      </c>
      <c r="J27" s="120">
        <v>5233</v>
      </c>
      <c r="K27" s="120">
        <v>5970</v>
      </c>
      <c r="L27" s="120">
        <v>6651</v>
      </c>
      <c r="M27" s="120">
        <v>6803</v>
      </c>
      <c r="N27" s="107">
        <v>7358</v>
      </c>
      <c r="O27" s="83">
        <v>6411</v>
      </c>
      <c r="P27" s="280">
        <f t="shared" si="5"/>
        <v>11.08974626928061</v>
      </c>
      <c r="Q27" s="108">
        <f t="shared" si="6"/>
        <v>18.62865905419097</v>
      </c>
      <c r="R27" s="108">
        <f t="shared" si="6"/>
        <v>18.903504264720993</v>
      </c>
      <c r="S27" s="109">
        <f t="shared" si="2"/>
        <v>17.527887139107612</v>
      </c>
      <c r="T27" s="66"/>
    </row>
    <row r="28" spans="1:20" ht="12.75">
      <c r="A28" s="112" t="s">
        <v>44</v>
      </c>
      <c r="B28" s="78">
        <v>9</v>
      </c>
      <c r="C28" s="120">
        <v>38</v>
      </c>
      <c r="D28" s="120">
        <v>16</v>
      </c>
      <c r="E28" s="120">
        <v>14</v>
      </c>
      <c r="F28" s="120">
        <v>15</v>
      </c>
      <c r="G28" s="120">
        <v>14</v>
      </c>
      <c r="H28" s="120">
        <v>31</v>
      </c>
      <c r="I28" s="120">
        <v>36</v>
      </c>
      <c r="J28" s="120">
        <v>29</v>
      </c>
      <c r="K28" s="120">
        <v>53</v>
      </c>
      <c r="L28" s="120">
        <v>68</v>
      </c>
      <c r="M28" s="120">
        <v>44</v>
      </c>
      <c r="N28" s="107">
        <v>40</v>
      </c>
      <c r="O28" s="83">
        <v>34</v>
      </c>
      <c r="P28" s="280">
        <f t="shared" si="5"/>
        <v>0.03762069974501526</v>
      </c>
      <c r="Q28" s="108">
        <f t="shared" si="6"/>
        <v>0.12048522686820559</v>
      </c>
      <c r="R28" s="108">
        <f t="shared" si="6"/>
        <v>0.1027643613194944</v>
      </c>
      <c r="S28" s="109">
        <f t="shared" si="2"/>
        <v>0.09295713035870516</v>
      </c>
      <c r="T28" s="66"/>
    </row>
    <row r="29" spans="1:20" ht="12.75">
      <c r="A29" s="112" t="s">
        <v>45</v>
      </c>
      <c r="B29" s="78">
        <v>336</v>
      </c>
      <c r="C29" s="79">
        <v>381</v>
      </c>
      <c r="D29" s="79">
        <v>496</v>
      </c>
      <c r="E29" s="79">
        <v>508</v>
      </c>
      <c r="F29" s="79">
        <v>533</v>
      </c>
      <c r="G29" s="79">
        <v>544</v>
      </c>
      <c r="H29" s="79">
        <v>534</v>
      </c>
      <c r="I29" s="120">
        <v>518</v>
      </c>
      <c r="J29" s="120">
        <v>710</v>
      </c>
      <c r="K29" s="120">
        <v>665</v>
      </c>
      <c r="L29" s="120">
        <v>730</v>
      </c>
      <c r="M29" s="120">
        <v>814</v>
      </c>
      <c r="N29" s="107">
        <v>796</v>
      </c>
      <c r="O29" s="83">
        <v>677</v>
      </c>
      <c r="P29" s="280">
        <f t="shared" si="5"/>
        <v>1.404506123813903</v>
      </c>
      <c r="Q29" s="108">
        <f t="shared" si="6"/>
        <v>2.2289766970618032</v>
      </c>
      <c r="R29" s="108">
        <f t="shared" si="6"/>
        <v>2.0450107902579386</v>
      </c>
      <c r="S29" s="109">
        <f t="shared" si="2"/>
        <v>1.8509405074365703</v>
      </c>
      <c r="T29" s="66"/>
    </row>
    <row r="30" spans="1:20" ht="12.75">
      <c r="A30" s="112" t="s">
        <v>46</v>
      </c>
      <c r="B30" s="78">
        <v>264</v>
      </c>
      <c r="C30" s="79">
        <v>259</v>
      </c>
      <c r="D30" s="79">
        <v>305</v>
      </c>
      <c r="E30" s="79">
        <v>330</v>
      </c>
      <c r="F30" s="79">
        <v>448</v>
      </c>
      <c r="G30" s="79">
        <v>441</v>
      </c>
      <c r="H30" s="79">
        <v>481</v>
      </c>
      <c r="I30" s="120">
        <v>514</v>
      </c>
      <c r="J30" s="120">
        <v>661</v>
      </c>
      <c r="K30" s="120">
        <v>737</v>
      </c>
      <c r="L30" s="120">
        <v>682</v>
      </c>
      <c r="M30" s="120">
        <v>707</v>
      </c>
      <c r="N30" s="107">
        <v>893</v>
      </c>
      <c r="O30" s="83">
        <v>767</v>
      </c>
      <c r="P30" s="280">
        <f t="shared" si="5"/>
        <v>1.103540525853781</v>
      </c>
      <c r="Q30" s="108">
        <f t="shared" si="6"/>
        <v>1.9359785317232128</v>
      </c>
      <c r="R30" s="108">
        <f t="shared" si="6"/>
        <v>2.2942143664577124</v>
      </c>
      <c r="S30" s="109">
        <f t="shared" si="2"/>
        <v>2.0970034995625544</v>
      </c>
      <c r="T30" s="66"/>
    </row>
    <row r="31" spans="1:20" ht="12.75">
      <c r="A31" s="112" t="s">
        <v>47</v>
      </c>
      <c r="B31" s="78">
        <v>23</v>
      </c>
      <c r="C31" s="79">
        <v>33</v>
      </c>
      <c r="D31" s="79">
        <v>47</v>
      </c>
      <c r="E31" s="79">
        <v>29</v>
      </c>
      <c r="F31" s="79">
        <v>31</v>
      </c>
      <c r="G31" s="79">
        <v>49</v>
      </c>
      <c r="H31" s="79">
        <v>38</v>
      </c>
      <c r="I31" s="120">
        <v>44</v>
      </c>
      <c r="J31" s="120">
        <v>37</v>
      </c>
      <c r="K31" s="120">
        <v>49</v>
      </c>
      <c r="L31" s="120">
        <v>37</v>
      </c>
      <c r="M31" s="120">
        <v>33</v>
      </c>
      <c r="N31" s="107">
        <v>42</v>
      </c>
      <c r="O31" s="83">
        <v>42</v>
      </c>
      <c r="P31" s="280">
        <f t="shared" si="5"/>
        <v>0.09614178823726122</v>
      </c>
      <c r="Q31" s="108">
        <f t="shared" si="6"/>
        <v>0.0903639201511542</v>
      </c>
      <c r="R31" s="108">
        <f t="shared" si="6"/>
        <v>0.10790257938546911</v>
      </c>
      <c r="S31" s="109">
        <f t="shared" si="2"/>
        <v>0.11482939632545931</v>
      </c>
      <c r="T31" s="66"/>
    </row>
    <row r="32" spans="1:20" ht="12.75">
      <c r="A32" s="112" t="s">
        <v>48</v>
      </c>
      <c r="B32" s="106">
        <v>1309</v>
      </c>
      <c r="C32" s="120">
        <v>1543</v>
      </c>
      <c r="D32" s="120">
        <v>1921</v>
      </c>
      <c r="E32" s="120">
        <v>2045</v>
      </c>
      <c r="F32" s="120">
        <v>1883</v>
      </c>
      <c r="G32" s="120">
        <v>1788</v>
      </c>
      <c r="H32" s="120">
        <v>1758</v>
      </c>
      <c r="I32" s="120">
        <v>1650</v>
      </c>
      <c r="J32" s="120">
        <v>1759</v>
      </c>
      <c r="K32" s="120">
        <v>1773</v>
      </c>
      <c r="L32" s="120">
        <v>2064</v>
      </c>
      <c r="M32" s="120">
        <v>2280</v>
      </c>
      <c r="N32" s="107">
        <v>2636</v>
      </c>
      <c r="O32" s="83">
        <v>2486</v>
      </c>
      <c r="P32" s="280">
        <f t="shared" si="5"/>
        <v>5.4717217740249975</v>
      </c>
      <c r="Q32" s="108">
        <f t="shared" si="6"/>
        <v>6.243325392261562</v>
      </c>
      <c r="R32" s="108">
        <f t="shared" si="6"/>
        <v>6.77217141095468</v>
      </c>
      <c r="S32" s="109">
        <f t="shared" si="2"/>
        <v>6.796806649168855</v>
      </c>
      <c r="T32" s="66"/>
    </row>
    <row r="33" spans="1:20" ht="12.75">
      <c r="A33" s="110"/>
      <c r="B33" s="78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07"/>
      <c r="O33" s="83"/>
      <c r="P33" s="280"/>
      <c r="Q33" s="108"/>
      <c r="R33" s="108"/>
      <c r="S33" s="109"/>
      <c r="T33" s="66"/>
    </row>
    <row r="34" spans="1:20" ht="12.75">
      <c r="A34" s="110" t="s">
        <v>49</v>
      </c>
      <c r="B34" s="78">
        <v>149</v>
      </c>
      <c r="C34" s="79">
        <v>147</v>
      </c>
      <c r="D34" s="79">
        <v>182</v>
      </c>
      <c r="E34" s="79">
        <v>268</v>
      </c>
      <c r="F34" s="79">
        <v>348</v>
      </c>
      <c r="G34" s="79">
        <v>487</v>
      </c>
      <c r="H34" s="79">
        <v>537</v>
      </c>
      <c r="I34" s="120">
        <v>641</v>
      </c>
      <c r="J34" s="120">
        <v>840</v>
      </c>
      <c r="K34" s="120">
        <v>938</v>
      </c>
      <c r="L34" s="120">
        <v>981</v>
      </c>
      <c r="M34" s="120">
        <v>1021</v>
      </c>
      <c r="N34" s="107">
        <v>1168</v>
      </c>
      <c r="O34" s="83">
        <v>975</v>
      </c>
      <c r="P34" s="280">
        <f>B34/B$50*100</f>
        <v>0.6228315846674748</v>
      </c>
      <c r="Q34" s="108">
        <f>M34/M$50*100</f>
        <v>2.7958049234644977</v>
      </c>
      <c r="R34" s="108">
        <f>N34/N$50*100</f>
        <v>3.0007193505292364</v>
      </c>
      <c r="S34" s="109">
        <f t="shared" si="2"/>
        <v>2.665682414698163</v>
      </c>
      <c r="T34" s="66"/>
    </row>
    <row r="35" spans="1:20" ht="12.75">
      <c r="A35" s="65"/>
      <c r="B35" s="78"/>
      <c r="C35" s="79"/>
      <c r="D35" s="79"/>
      <c r="E35" s="79"/>
      <c r="F35" s="79"/>
      <c r="G35" s="79"/>
      <c r="H35" s="79"/>
      <c r="I35" s="120"/>
      <c r="J35" s="120"/>
      <c r="K35" s="120"/>
      <c r="L35" s="120"/>
      <c r="M35" s="120"/>
      <c r="N35" s="107"/>
      <c r="O35" s="120"/>
      <c r="P35" s="280"/>
      <c r="Q35" s="108"/>
      <c r="R35" s="108"/>
      <c r="S35" s="109"/>
      <c r="T35" s="66"/>
    </row>
    <row r="36" spans="1:20" ht="12.75">
      <c r="A36" s="65" t="s">
        <v>50</v>
      </c>
      <c r="B36" s="78">
        <v>594</v>
      </c>
      <c r="C36" s="79">
        <v>645</v>
      </c>
      <c r="D36" s="79">
        <v>736</v>
      </c>
      <c r="E36" s="79">
        <v>799</v>
      </c>
      <c r="F36" s="79">
        <v>783</v>
      </c>
      <c r="G36" s="79">
        <v>829</v>
      </c>
      <c r="H36" s="79">
        <v>854</v>
      </c>
      <c r="I36" s="120">
        <v>842</v>
      </c>
      <c r="J36" s="120">
        <v>975</v>
      </c>
      <c r="K36" s="120">
        <v>926</v>
      </c>
      <c r="L36" s="120">
        <v>959</v>
      </c>
      <c r="M36" s="120">
        <v>1025</v>
      </c>
      <c r="N36" s="107">
        <v>1389</v>
      </c>
      <c r="O36" s="83">
        <v>1762</v>
      </c>
      <c r="P36" s="280">
        <f>B36/B$50*100</f>
        <v>2.482966183171007</v>
      </c>
      <c r="Q36" s="108">
        <f aca="true" t="shared" si="7" ref="Q36:R39">M36/M$50*100</f>
        <v>2.806758125907062</v>
      </c>
      <c r="R36" s="108">
        <f t="shared" si="7"/>
        <v>3.5684924468194428</v>
      </c>
      <c r="S36" s="109">
        <f t="shared" si="2"/>
        <v>4.8173665791776035</v>
      </c>
      <c r="T36" s="66"/>
    </row>
    <row r="37" spans="1:20" ht="12.75">
      <c r="A37" s="110" t="s">
        <v>51</v>
      </c>
      <c r="B37" s="78">
        <v>180</v>
      </c>
      <c r="C37" s="79">
        <v>200</v>
      </c>
      <c r="D37" s="79">
        <v>266</v>
      </c>
      <c r="E37" s="79">
        <v>325</v>
      </c>
      <c r="F37" s="79">
        <v>330</v>
      </c>
      <c r="G37" s="79">
        <v>372</v>
      </c>
      <c r="H37" s="79">
        <v>419</v>
      </c>
      <c r="I37" s="120">
        <v>396</v>
      </c>
      <c r="J37" s="120">
        <v>517</v>
      </c>
      <c r="K37" s="120">
        <v>451</v>
      </c>
      <c r="L37" s="120">
        <v>538</v>
      </c>
      <c r="M37" s="120">
        <v>628</v>
      </c>
      <c r="N37" s="107">
        <v>860</v>
      </c>
      <c r="O37" s="83">
        <v>1201</v>
      </c>
      <c r="P37" s="280">
        <f>B37/B$50*100</f>
        <v>0.7524139949003051</v>
      </c>
      <c r="Q37" s="108">
        <f t="shared" si="7"/>
        <v>1.7196527834825708</v>
      </c>
      <c r="R37" s="108">
        <f t="shared" si="7"/>
        <v>2.20943376836913</v>
      </c>
      <c r="S37" s="109">
        <f t="shared" si="2"/>
        <v>3.2835739282589675</v>
      </c>
      <c r="T37" s="66"/>
    </row>
    <row r="38" spans="1:20" ht="12.75">
      <c r="A38" s="110" t="s">
        <v>52</v>
      </c>
      <c r="B38" s="78">
        <v>200</v>
      </c>
      <c r="C38" s="79">
        <v>237</v>
      </c>
      <c r="D38" s="79">
        <v>267</v>
      </c>
      <c r="E38" s="79">
        <v>277</v>
      </c>
      <c r="F38" s="79">
        <v>253</v>
      </c>
      <c r="G38" s="79">
        <v>280</v>
      </c>
      <c r="H38" s="79">
        <v>257</v>
      </c>
      <c r="I38" s="120">
        <v>252</v>
      </c>
      <c r="J38" s="120">
        <v>260</v>
      </c>
      <c r="K38" s="120">
        <v>251</v>
      </c>
      <c r="L38" s="120">
        <v>225</v>
      </c>
      <c r="M38" s="120">
        <v>201</v>
      </c>
      <c r="N38" s="107">
        <v>270</v>
      </c>
      <c r="O38" s="83">
        <v>229</v>
      </c>
      <c r="P38" s="280">
        <f>B38/B$50*100</f>
        <v>0.8360155498892279</v>
      </c>
      <c r="Q38" s="108">
        <f t="shared" si="7"/>
        <v>0.5503984227388483</v>
      </c>
      <c r="R38" s="108">
        <f t="shared" si="7"/>
        <v>0.6936594389065872</v>
      </c>
      <c r="S38" s="109">
        <f t="shared" si="2"/>
        <v>0.6260936132983377</v>
      </c>
      <c r="T38" s="66"/>
    </row>
    <row r="39" spans="1:20" ht="12.75">
      <c r="A39" s="110" t="s">
        <v>53</v>
      </c>
      <c r="B39" s="78">
        <v>214</v>
      </c>
      <c r="C39" s="79">
        <v>208</v>
      </c>
      <c r="D39" s="79">
        <v>203</v>
      </c>
      <c r="E39" s="79">
        <v>197</v>
      </c>
      <c r="F39" s="79">
        <v>200</v>
      </c>
      <c r="G39" s="79">
        <v>177</v>
      </c>
      <c r="H39" s="79">
        <v>178</v>
      </c>
      <c r="I39" s="120">
        <v>194</v>
      </c>
      <c r="J39" s="120">
        <v>198</v>
      </c>
      <c r="K39" s="120">
        <v>224</v>
      </c>
      <c r="L39" s="120">
        <v>196</v>
      </c>
      <c r="M39" s="120">
        <v>196</v>
      </c>
      <c r="N39" s="107">
        <v>259</v>
      </c>
      <c r="O39" s="83">
        <v>332</v>
      </c>
      <c r="P39" s="280">
        <f>B39/B$50*100</f>
        <v>0.8945366383814738</v>
      </c>
      <c r="Q39" s="108">
        <f t="shared" si="7"/>
        <v>0.5367069196856431</v>
      </c>
      <c r="R39" s="108">
        <f t="shared" si="7"/>
        <v>0.6653992395437262</v>
      </c>
      <c r="S39" s="109">
        <f t="shared" si="2"/>
        <v>0.9076990376202975</v>
      </c>
      <c r="T39" s="66"/>
    </row>
    <row r="40" spans="1:20" ht="12.75">
      <c r="A40" s="65"/>
      <c r="B40" s="78"/>
      <c r="C40" s="79"/>
      <c r="D40" s="79"/>
      <c r="E40" s="79"/>
      <c r="F40" s="79"/>
      <c r="G40" s="79"/>
      <c r="H40" s="79"/>
      <c r="I40" s="120"/>
      <c r="J40" s="120"/>
      <c r="K40" s="120"/>
      <c r="L40" s="120"/>
      <c r="M40" s="120"/>
      <c r="N40" s="107"/>
      <c r="O40" s="83"/>
      <c r="P40" s="280"/>
      <c r="Q40" s="108"/>
      <c r="R40" s="108"/>
      <c r="S40" s="109"/>
      <c r="T40" s="66"/>
    </row>
    <row r="41" spans="1:20" ht="12.75">
      <c r="A41" s="65" t="s">
        <v>54</v>
      </c>
      <c r="B41" s="78">
        <v>84</v>
      </c>
      <c r="C41" s="79">
        <v>79</v>
      </c>
      <c r="D41" s="79">
        <v>121</v>
      </c>
      <c r="E41" s="79">
        <v>295</v>
      </c>
      <c r="F41" s="79">
        <v>115</v>
      </c>
      <c r="G41" s="79">
        <v>91</v>
      </c>
      <c r="H41" s="79">
        <v>137</v>
      </c>
      <c r="I41" s="120">
        <v>173</v>
      </c>
      <c r="J41" s="120">
        <v>1087</v>
      </c>
      <c r="K41" s="120">
        <v>512</v>
      </c>
      <c r="L41" s="120">
        <v>565</v>
      </c>
      <c r="M41" s="120">
        <v>631</v>
      </c>
      <c r="N41" s="107">
        <v>812</v>
      </c>
      <c r="O41" s="83">
        <v>863</v>
      </c>
      <c r="P41" s="280">
        <f>B41/B$50*100</f>
        <v>0.35112653095347574</v>
      </c>
      <c r="Q41" s="108">
        <f>M41/M$50*100</f>
        <v>1.727867685314494</v>
      </c>
      <c r="R41" s="108">
        <f>N41/N$50*100</f>
        <v>2.086116534785736</v>
      </c>
      <c r="S41" s="109">
        <f t="shared" si="2"/>
        <v>2.3594706911636045</v>
      </c>
      <c r="T41" s="66"/>
    </row>
    <row r="42" spans="1:20" ht="12.75">
      <c r="A42" s="65"/>
      <c r="B42" s="78"/>
      <c r="C42" s="79"/>
      <c r="D42" s="79"/>
      <c r="E42" s="79"/>
      <c r="F42" s="79"/>
      <c r="G42" s="79"/>
      <c r="H42" s="79"/>
      <c r="I42" s="120"/>
      <c r="J42" s="120"/>
      <c r="K42" s="120"/>
      <c r="L42" s="120"/>
      <c r="M42" s="120"/>
      <c r="N42" s="107"/>
      <c r="O42" s="120"/>
      <c r="P42" s="280"/>
      <c r="Q42" s="108"/>
      <c r="R42" s="108"/>
      <c r="S42" s="109"/>
      <c r="T42" s="66"/>
    </row>
    <row r="43" spans="1:20" ht="12.75">
      <c r="A43" s="65" t="s">
        <v>55</v>
      </c>
      <c r="B43" s="78">
        <v>331</v>
      </c>
      <c r="C43" s="79">
        <v>417</v>
      </c>
      <c r="D43" s="79">
        <v>599</v>
      </c>
      <c r="E43" s="79">
        <v>434</v>
      </c>
      <c r="F43" s="79">
        <v>390</v>
      </c>
      <c r="G43" s="79">
        <v>324</v>
      </c>
      <c r="H43" s="79">
        <v>463</v>
      </c>
      <c r="I43" s="120">
        <v>528</v>
      </c>
      <c r="J43" s="120">
        <v>525</v>
      </c>
      <c r="K43" s="120">
        <v>654</v>
      </c>
      <c r="L43" s="120">
        <v>742</v>
      </c>
      <c r="M43" s="120">
        <v>730</v>
      </c>
      <c r="N43" s="107">
        <v>730</v>
      </c>
      <c r="O43" s="83">
        <v>771</v>
      </c>
      <c r="P43" s="280">
        <f>B43/B$50*100</f>
        <v>1.3836057350666722</v>
      </c>
      <c r="Q43" s="108">
        <f aca="true" t="shared" si="8" ref="Q43:R45">M43/M$50*100</f>
        <v>1.9989594457679565</v>
      </c>
      <c r="R43" s="108">
        <f t="shared" si="8"/>
        <v>1.8754495940807727</v>
      </c>
      <c r="S43" s="109">
        <f t="shared" si="2"/>
        <v>2.1079396325459316</v>
      </c>
      <c r="T43" s="66"/>
    </row>
    <row r="44" spans="1:20" ht="12.75">
      <c r="A44" s="110" t="s">
        <v>56</v>
      </c>
      <c r="B44" s="78">
        <v>248</v>
      </c>
      <c r="C44" s="79">
        <v>341</v>
      </c>
      <c r="D44" s="79">
        <v>490</v>
      </c>
      <c r="E44" s="79">
        <v>351</v>
      </c>
      <c r="F44" s="79">
        <v>304</v>
      </c>
      <c r="G44" s="79">
        <v>249</v>
      </c>
      <c r="H44" s="79">
        <v>368</v>
      </c>
      <c r="I44" s="120">
        <v>426</v>
      </c>
      <c r="J44" s="120">
        <v>420</v>
      </c>
      <c r="K44" s="120">
        <v>422</v>
      </c>
      <c r="L44" s="120">
        <v>435</v>
      </c>
      <c r="M44" s="120">
        <v>398</v>
      </c>
      <c r="N44" s="107">
        <v>388</v>
      </c>
      <c r="O44" s="83">
        <v>401</v>
      </c>
      <c r="P44" s="280">
        <f>B44/B$50*100</f>
        <v>1.0366592818626426</v>
      </c>
      <c r="Q44" s="108">
        <f t="shared" si="8"/>
        <v>1.0898436430351324</v>
      </c>
      <c r="R44" s="108">
        <f t="shared" si="8"/>
        <v>0.9968143047990957</v>
      </c>
      <c r="S44" s="109">
        <f t="shared" si="2"/>
        <v>1.0963473315835521</v>
      </c>
      <c r="T44" s="66"/>
    </row>
    <row r="45" spans="1:20" ht="12.75">
      <c r="A45" s="110" t="s">
        <v>57</v>
      </c>
      <c r="B45" s="78">
        <v>83</v>
      </c>
      <c r="C45" s="79">
        <v>76</v>
      </c>
      <c r="D45" s="79">
        <v>109</v>
      </c>
      <c r="E45" s="79">
        <v>83</v>
      </c>
      <c r="F45" s="79">
        <v>86</v>
      </c>
      <c r="G45" s="79">
        <v>75</v>
      </c>
      <c r="H45" s="79">
        <v>95</v>
      </c>
      <c r="I45" s="120">
        <v>102</v>
      </c>
      <c r="J45" s="120">
        <v>105</v>
      </c>
      <c r="K45" s="120">
        <v>232</v>
      </c>
      <c r="L45" s="120">
        <v>307</v>
      </c>
      <c r="M45" s="120">
        <v>332</v>
      </c>
      <c r="N45" s="107">
        <v>342</v>
      </c>
      <c r="O45" s="83">
        <v>370</v>
      </c>
      <c r="P45" s="280">
        <f>B45/B$50*100</f>
        <v>0.3469464532040296</v>
      </c>
      <c r="Q45" s="108">
        <f t="shared" si="8"/>
        <v>0.9091158027328241</v>
      </c>
      <c r="R45" s="108">
        <f t="shared" si="8"/>
        <v>0.8786352892816771</v>
      </c>
      <c r="S45" s="109">
        <f t="shared" si="2"/>
        <v>1.0115923009623797</v>
      </c>
      <c r="T45" s="66"/>
    </row>
    <row r="46" spans="1:20" ht="12.75">
      <c r="A46" s="65"/>
      <c r="B46" s="78"/>
      <c r="C46" s="79"/>
      <c r="D46" s="79"/>
      <c r="E46" s="79"/>
      <c r="F46" s="79"/>
      <c r="G46" s="79"/>
      <c r="H46" s="79"/>
      <c r="I46" s="120"/>
      <c r="J46" s="120"/>
      <c r="K46" s="120"/>
      <c r="L46" s="120"/>
      <c r="M46" s="120"/>
      <c r="N46" s="107"/>
      <c r="O46" s="83"/>
      <c r="P46" s="280"/>
      <c r="Q46" s="108"/>
      <c r="R46" s="108"/>
      <c r="S46" s="109"/>
      <c r="T46" s="66"/>
    </row>
    <row r="47" spans="1:20" ht="12.75">
      <c r="A47" s="65" t="s">
        <v>131</v>
      </c>
      <c r="B47" s="78">
        <v>427</v>
      </c>
      <c r="C47" s="79">
        <v>534</v>
      </c>
      <c r="D47" s="79">
        <v>640</v>
      </c>
      <c r="E47" s="79">
        <v>584</v>
      </c>
      <c r="F47" s="79">
        <v>641</v>
      </c>
      <c r="G47" s="79">
        <v>515</v>
      </c>
      <c r="H47" s="79">
        <v>611</v>
      </c>
      <c r="I47" s="120">
        <v>626</v>
      </c>
      <c r="J47" s="120">
        <v>741</v>
      </c>
      <c r="K47" s="120">
        <v>875</v>
      </c>
      <c r="L47" s="120">
        <v>760</v>
      </c>
      <c r="M47" s="120">
        <v>739</v>
      </c>
      <c r="N47" s="107">
        <v>805</v>
      </c>
      <c r="O47" s="83">
        <v>844</v>
      </c>
      <c r="P47" s="280">
        <f>B47/B$50*100</f>
        <v>1.7848931990135017</v>
      </c>
      <c r="Q47" s="108">
        <f>M47/M$50*100</f>
        <v>2.0236041512637257</v>
      </c>
      <c r="R47" s="108">
        <f>N47/N$50*100</f>
        <v>2.068132771554825</v>
      </c>
      <c r="S47" s="109">
        <f t="shared" si="2"/>
        <v>2.3075240594925632</v>
      </c>
      <c r="T47" s="66"/>
    </row>
    <row r="48" spans="1:20" ht="12.75">
      <c r="A48" s="65"/>
      <c r="B48" s="78"/>
      <c r="C48" s="79"/>
      <c r="D48" s="79"/>
      <c r="E48" s="79"/>
      <c r="F48" s="79"/>
      <c r="G48" s="79"/>
      <c r="H48" s="79"/>
      <c r="I48" s="120"/>
      <c r="J48" s="120"/>
      <c r="K48" s="120"/>
      <c r="L48" s="120"/>
      <c r="M48" s="120"/>
      <c r="N48" s="107"/>
      <c r="O48" s="120"/>
      <c r="P48" s="280"/>
      <c r="Q48" s="108"/>
      <c r="R48" s="108"/>
      <c r="S48" s="109"/>
      <c r="T48" s="66"/>
    </row>
    <row r="49" spans="1:20" ht="12.75">
      <c r="A49" s="65" t="s">
        <v>58</v>
      </c>
      <c r="B49" s="78">
        <v>640</v>
      </c>
      <c r="C49" s="79">
        <v>542</v>
      </c>
      <c r="D49" s="79">
        <v>413</v>
      </c>
      <c r="E49" s="79">
        <v>463</v>
      </c>
      <c r="F49" s="79">
        <v>513</v>
      </c>
      <c r="G49" s="79">
        <v>486</v>
      </c>
      <c r="H49" s="79">
        <v>265</v>
      </c>
      <c r="I49" s="120">
        <v>466</v>
      </c>
      <c r="J49" s="120">
        <v>254</v>
      </c>
      <c r="K49" s="120">
        <v>220</v>
      </c>
      <c r="L49" s="120">
        <v>210</v>
      </c>
      <c r="M49" s="120">
        <v>147</v>
      </c>
      <c r="N49" s="107">
        <v>125</v>
      </c>
      <c r="O49" s="83">
        <v>153</v>
      </c>
      <c r="P49" s="280">
        <f>B49/B$50*100</f>
        <v>2.6752497596455296</v>
      </c>
      <c r="Q49" s="108">
        <f>M49/M$50*100</f>
        <v>0.4025301897642324</v>
      </c>
      <c r="R49" s="108">
        <f>N49/N$50*100</f>
        <v>0.32113862912342</v>
      </c>
      <c r="S49" s="109">
        <f t="shared" si="2"/>
        <v>0.41830708661417326</v>
      </c>
      <c r="T49" s="66"/>
    </row>
    <row r="50" spans="1:20" ht="12.75">
      <c r="A50" s="68" t="s">
        <v>11</v>
      </c>
      <c r="B50" s="115">
        <v>23923</v>
      </c>
      <c r="C50" s="116">
        <v>26213</v>
      </c>
      <c r="D50" s="116">
        <v>27456</v>
      </c>
      <c r="E50" s="116">
        <v>27535</v>
      </c>
      <c r="F50" s="116">
        <v>27071</v>
      </c>
      <c r="G50" s="116">
        <v>26993</v>
      </c>
      <c r="H50" s="116">
        <v>27544</v>
      </c>
      <c r="I50" s="116">
        <v>28465</v>
      </c>
      <c r="J50" s="116">
        <v>31060</v>
      </c>
      <c r="K50" s="116">
        <v>33819</v>
      </c>
      <c r="L50" s="116">
        <v>35875</v>
      </c>
      <c r="M50" s="116">
        <v>36519</v>
      </c>
      <c r="N50" s="116">
        <v>38924</v>
      </c>
      <c r="O50" s="185">
        <v>36576</v>
      </c>
      <c r="P50" s="116">
        <v>100</v>
      </c>
      <c r="Q50" s="116">
        <v>100</v>
      </c>
      <c r="R50" s="116">
        <v>100</v>
      </c>
      <c r="S50" s="144">
        <v>100</v>
      </c>
      <c r="T50" s="66"/>
    </row>
    <row r="51" spans="1:20" ht="12.75">
      <c r="A51" s="90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132"/>
      <c r="O51" s="132"/>
      <c r="P51" s="75"/>
      <c r="Q51" s="132"/>
      <c r="R51" s="132"/>
      <c r="S51" s="66"/>
      <c r="T51" s="66"/>
    </row>
    <row r="52" spans="1:20" ht="12.75">
      <c r="A52" s="122" t="s">
        <v>59</v>
      </c>
      <c r="B52" s="89" t="s">
        <v>60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5"/>
      <c r="P52" s="66"/>
      <c r="Q52" s="66"/>
      <c r="R52" s="66"/>
      <c r="S52" s="66"/>
      <c r="T52" s="66"/>
    </row>
    <row r="53" spans="1:20" ht="12.75">
      <c r="A53" s="122" t="s">
        <v>107</v>
      </c>
      <c r="B53" s="89" t="s">
        <v>136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5"/>
      <c r="P53" s="66"/>
      <c r="Q53" s="66"/>
      <c r="R53" s="66"/>
      <c r="S53" s="66"/>
      <c r="T53" s="66"/>
    </row>
    <row r="54" spans="1:20" ht="12.75">
      <c r="A54" s="122"/>
      <c r="B54" s="89" t="s">
        <v>133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5"/>
      <c r="P54" s="66"/>
      <c r="Q54" s="66"/>
      <c r="R54" s="66"/>
      <c r="S54" s="66"/>
      <c r="T54" s="66"/>
    </row>
    <row r="55" spans="1:20" ht="12.75">
      <c r="A55" s="122" t="s">
        <v>62</v>
      </c>
      <c r="B55" s="89" t="s">
        <v>138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5"/>
      <c r="P55" s="66"/>
      <c r="Q55" s="66"/>
      <c r="R55" s="66"/>
      <c r="S55" s="66"/>
      <c r="T55" s="66"/>
    </row>
    <row r="56" spans="1:20" ht="12.75">
      <c r="A56" s="122" t="s">
        <v>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5"/>
      <c r="P56" s="66"/>
      <c r="Q56" s="66"/>
      <c r="R56" s="66"/>
      <c r="S56" s="66"/>
      <c r="T56" s="66"/>
    </row>
    <row r="59" ht="12" customHeight="1"/>
  </sheetData>
  <printOptions/>
  <pageMargins left="0.75" right="0.75" top="0.71" bottom="0.71" header="0.5" footer="0.5"/>
  <pageSetup horizontalDpi="600" verticalDpi="600" orientation="landscape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T60"/>
  <sheetViews>
    <sheetView zoomScale="75" zoomScaleNormal="75" workbookViewId="0" topLeftCell="A16">
      <selection activeCell="K57" sqref="K57"/>
    </sheetView>
  </sheetViews>
  <sheetFormatPr defaultColWidth="9.140625" defaultRowHeight="12.75"/>
  <cols>
    <col min="1" max="1" width="50.00390625" style="0" bestFit="1" customWidth="1"/>
    <col min="2" max="13" width="6.7109375" style="0" customWidth="1"/>
    <col min="14" max="15" width="6.7109375" style="12" customWidth="1"/>
    <col min="16" max="19" width="6.7109375" style="0" customWidth="1"/>
    <col min="20" max="20" width="9.8515625" style="0" customWidth="1"/>
  </cols>
  <sheetData>
    <row r="1" spans="1:20" ht="12.75">
      <c r="A1" s="68" t="s">
        <v>153</v>
      </c>
      <c r="B1" s="65" t="s">
        <v>122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66"/>
      <c r="T1" s="66"/>
    </row>
    <row r="2" spans="1:20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94"/>
      <c r="T2" s="66"/>
    </row>
    <row r="3" spans="1:20" ht="12.75">
      <c r="A3" s="90"/>
      <c r="B3" s="95">
        <v>1995</v>
      </c>
      <c r="C3" s="96">
        <v>1996</v>
      </c>
      <c r="D3" s="96">
        <v>1997</v>
      </c>
      <c r="E3" s="96">
        <v>1998</v>
      </c>
      <c r="F3" s="96">
        <v>1999</v>
      </c>
      <c r="G3" s="96">
        <v>2000</v>
      </c>
      <c r="H3" s="96">
        <v>2001</v>
      </c>
      <c r="I3" s="96">
        <v>2002</v>
      </c>
      <c r="J3" s="96">
        <v>2003</v>
      </c>
      <c r="K3" s="96">
        <v>2004</v>
      </c>
      <c r="L3" s="96">
        <v>2005</v>
      </c>
      <c r="M3" s="96">
        <v>2006</v>
      </c>
      <c r="N3" s="96">
        <v>2007</v>
      </c>
      <c r="O3" s="96">
        <v>2008</v>
      </c>
      <c r="P3" s="96">
        <v>1995</v>
      </c>
      <c r="Q3" s="97">
        <v>2006</v>
      </c>
      <c r="R3" s="97">
        <v>2007</v>
      </c>
      <c r="S3" s="98">
        <v>2008</v>
      </c>
      <c r="T3" s="66"/>
    </row>
    <row r="4" spans="1:20" ht="12.75">
      <c r="A4" s="90"/>
      <c r="B4" s="99" t="s">
        <v>24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228"/>
      <c r="O4" s="162"/>
      <c r="P4" s="100" t="s">
        <v>18</v>
      </c>
      <c r="Q4" s="228"/>
      <c r="R4" s="228"/>
      <c r="S4" s="196"/>
      <c r="T4" s="66"/>
    </row>
    <row r="5" spans="1:20" ht="12.75">
      <c r="A5" s="138" t="s">
        <v>25</v>
      </c>
      <c r="B5" s="106">
        <v>14405</v>
      </c>
      <c r="C5" s="107">
        <v>14914</v>
      </c>
      <c r="D5" s="107">
        <v>16654</v>
      </c>
      <c r="E5" s="107">
        <v>15797</v>
      </c>
      <c r="F5" s="107">
        <v>14793</v>
      </c>
      <c r="G5" s="107">
        <v>15818</v>
      </c>
      <c r="H5" s="107">
        <v>17001</v>
      </c>
      <c r="I5" s="107">
        <v>17484</v>
      </c>
      <c r="J5" s="107">
        <v>17504</v>
      </c>
      <c r="K5" s="107">
        <v>18895</v>
      </c>
      <c r="L5" s="107">
        <v>20767</v>
      </c>
      <c r="M5" s="107">
        <v>21538</v>
      </c>
      <c r="N5" s="107">
        <f>N7+N18+N26+N34</f>
        <v>21841</v>
      </c>
      <c r="O5" s="120">
        <f>O7+O18+O26+O34</f>
        <v>21155</v>
      </c>
      <c r="P5" s="139">
        <f>B5/B$50*100</f>
        <v>90.67161830427393</v>
      </c>
      <c r="Q5" s="108">
        <f>M5/M$50*100</f>
        <v>89.67067738040718</v>
      </c>
      <c r="R5" s="108">
        <f>N5/N$50*100</f>
        <v>88.4251012145749</v>
      </c>
      <c r="S5" s="109">
        <f>O5/O$50*100</f>
        <v>86.66530110610405</v>
      </c>
      <c r="T5" s="66"/>
    </row>
    <row r="6" spans="1:20" ht="12.75">
      <c r="A6" s="138"/>
      <c r="B6" s="78"/>
      <c r="C6" s="114"/>
      <c r="D6" s="114"/>
      <c r="E6" s="114"/>
      <c r="F6" s="114"/>
      <c r="G6" s="114"/>
      <c r="H6" s="114"/>
      <c r="I6" s="107"/>
      <c r="J6" s="107"/>
      <c r="K6" s="107"/>
      <c r="L6" s="114"/>
      <c r="M6" s="114"/>
      <c r="N6" s="107"/>
      <c r="O6" s="120"/>
      <c r="P6" s="139"/>
      <c r="Q6" s="108"/>
      <c r="R6" s="108"/>
      <c r="S6" s="109"/>
      <c r="T6" s="66"/>
    </row>
    <row r="7" spans="1:20" ht="12.75">
      <c r="A7" s="110" t="s">
        <v>26</v>
      </c>
      <c r="B7" s="106">
        <v>2060</v>
      </c>
      <c r="C7" s="107">
        <v>2306</v>
      </c>
      <c r="D7" s="107">
        <v>2679</v>
      </c>
      <c r="E7" s="107">
        <v>2616</v>
      </c>
      <c r="F7" s="107">
        <v>2602</v>
      </c>
      <c r="G7" s="107">
        <v>2892</v>
      </c>
      <c r="H7" s="107">
        <v>3247</v>
      </c>
      <c r="I7" s="107">
        <v>3408</v>
      </c>
      <c r="J7" s="107">
        <v>3428</v>
      </c>
      <c r="K7" s="107">
        <v>3742</v>
      </c>
      <c r="L7" s="107">
        <v>4486</v>
      </c>
      <c r="M7" s="107">
        <v>4653</v>
      </c>
      <c r="N7" s="107">
        <v>4801</v>
      </c>
      <c r="O7" s="83">
        <v>4701</v>
      </c>
      <c r="P7" s="139">
        <f aca="true" t="shared" si="0" ref="P7:P16">B7/B$50*100</f>
        <v>12.96657644615094</v>
      </c>
      <c r="Q7" s="108">
        <f aca="true" t="shared" si="1" ref="Q7:R16">M7/M$50*100</f>
        <v>19.372163703734543</v>
      </c>
      <c r="R7" s="108">
        <f t="shared" si="1"/>
        <v>19.437246963562753</v>
      </c>
      <c r="S7" s="109">
        <f aca="true" t="shared" si="2" ref="S7:S49">O7/O$50*100</f>
        <v>19.258500614502253</v>
      </c>
      <c r="T7" s="66"/>
    </row>
    <row r="8" spans="1:20" ht="12.75">
      <c r="A8" s="112" t="s">
        <v>27</v>
      </c>
      <c r="B8" s="78">
        <v>50</v>
      </c>
      <c r="C8" s="114">
        <v>56</v>
      </c>
      <c r="D8" s="114">
        <v>62</v>
      </c>
      <c r="E8" s="114">
        <v>32</v>
      </c>
      <c r="F8" s="114">
        <v>44</v>
      </c>
      <c r="G8" s="114">
        <v>38</v>
      </c>
      <c r="H8" s="114">
        <v>42</v>
      </c>
      <c r="I8" s="107">
        <v>53</v>
      </c>
      <c r="J8" s="107">
        <v>40</v>
      </c>
      <c r="K8" s="107">
        <v>59</v>
      </c>
      <c r="L8" s="107">
        <v>35</v>
      </c>
      <c r="M8" s="107">
        <v>63</v>
      </c>
      <c r="N8" s="107">
        <v>56</v>
      </c>
      <c r="O8" s="83">
        <v>52</v>
      </c>
      <c r="P8" s="139">
        <f t="shared" si="0"/>
        <v>0.31472272927550826</v>
      </c>
      <c r="Q8" s="108">
        <f t="shared" si="1"/>
        <v>0.2622923518880886</v>
      </c>
      <c r="R8" s="108">
        <f t="shared" si="1"/>
        <v>0.22672064777327933</v>
      </c>
      <c r="S8" s="109">
        <f t="shared" si="2"/>
        <v>0.21302744776730848</v>
      </c>
      <c r="T8" s="66"/>
    </row>
    <row r="9" spans="1:20" ht="12.75">
      <c r="A9" s="112" t="s">
        <v>28</v>
      </c>
      <c r="B9" s="78">
        <v>122</v>
      </c>
      <c r="C9" s="114">
        <v>120</v>
      </c>
      <c r="D9" s="114">
        <v>130</v>
      </c>
      <c r="E9" s="114">
        <v>111</v>
      </c>
      <c r="F9" s="114">
        <v>119</v>
      </c>
      <c r="G9" s="114">
        <v>165</v>
      </c>
      <c r="H9" s="114">
        <v>194</v>
      </c>
      <c r="I9" s="107">
        <v>162</v>
      </c>
      <c r="J9" s="107">
        <v>142</v>
      </c>
      <c r="K9" s="107">
        <v>145</v>
      </c>
      <c r="L9" s="107">
        <v>136</v>
      </c>
      <c r="M9" s="107">
        <v>121</v>
      </c>
      <c r="N9" s="107">
        <v>96</v>
      </c>
      <c r="O9" s="83">
        <v>100</v>
      </c>
      <c r="P9" s="139">
        <f t="shared" si="0"/>
        <v>0.7679234594322402</v>
      </c>
      <c r="Q9" s="108">
        <f t="shared" si="1"/>
        <v>0.5037678504517257</v>
      </c>
      <c r="R9" s="108">
        <f t="shared" si="1"/>
        <v>0.38866396761133604</v>
      </c>
      <c r="S9" s="109">
        <f t="shared" si="2"/>
        <v>0.40966816878328555</v>
      </c>
      <c r="T9" s="66"/>
    </row>
    <row r="10" spans="1:20" ht="12.75">
      <c r="A10" s="112" t="s">
        <v>29</v>
      </c>
      <c r="B10" s="78">
        <v>83</v>
      </c>
      <c r="C10" s="114">
        <v>76</v>
      </c>
      <c r="D10" s="114">
        <v>115</v>
      </c>
      <c r="E10" s="114">
        <v>80</v>
      </c>
      <c r="F10" s="114">
        <v>89</v>
      </c>
      <c r="G10" s="114">
        <v>71</v>
      </c>
      <c r="H10" s="114">
        <v>83</v>
      </c>
      <c r="I10" s="107">
        <v>98</v>
      </c>
      <c r="J10" s="107">
        <v>57</v>
      </c>
      <c r="K10" s="107">
        <v>48</v>
      </c>
      <c r="L10" s="107">
        <v>79</v>
      </c>
      <c r="M10" s="107">
        <v>64</v>
      </c>
      <c r="N10" s="107">
        <v>70</v>
      </c>
      <c r="O10" s="83">
        <v>78</v>
      </c>
      <c r="P10" s="139">
        <f t="shared" si="0"/>
        <v>0.5224397305973437</v>
      </c>
      <c r="Q10" s="108">
        <f t="shared" si="1"/>
        <v>0.2664557225529789</v>
      </c>
      <c r="R10" s="108">
        <f t="shared" si="1"/>
        <v>0.2834008097165992</v>
      </c>
      <c r="S10" s="109">
        <f t="shared" si="2"/>
        <v>0.31954117165096274</v>
      </c>
      <c r="T10" s="66"/>
    </row>
    <row r="11" spans="1:20" ht="12.75">
      <c r="A11" s="112" t="s">
        <v>30</v>
      </c>
      <c r="B11" s="78">
        <v>246</v>
      </c>
      <c r="C11" s="114">
        <v>302</v>
      </c>
      <c r="D11" s="114">
        <v>335</v>
      </c>
      <c r="E11" s="114">
        <v>365</v>
      </c>
      <c r="F11" s="114">
        <v>354</v>
      </c>
      <c r="G11" s="114">
        <v>409</v>
      </c>
      <c r="H11" s="114">
        <v>481</v>
      </c>
      <c r="I11" s="107">
        <v>503</v>
      </c>
      <c r="J11" s="107">
        <v>566</v>
      </c>
      <c r="K11" s="107">
        <v>792</v>
      </c>
      <c r="L11" s="107">
        <v>909</v>
      </c>
      <c r="M11" s="107">
        <v>926</v>
      </c>
      <c r="N11" s="107">
        <v>892</v>
      </c>
      <c r="O11" s="83">
        <v>941</v>
      </c>
      <c r="P11" s="139">
        <f t="shared" si="0"/>
        <v>1.5484358280355006</v>
      </c>
      <c r="Q11" s="108">
        <f t="shared" si="1"/>
        <v>3.8552812356884134</v>
      </c>
      <c r="R11" s="108">
        <f t="shared" si="1"/>
        <v>3.611336032388664</v>
      </c>
      <c r="S11" s="109">
        <f t="shared" si="2"/>
        <v>3.854977468250717</v>
      </c>
      <c r="T11" s="66"/>
    </row>
    <row r="12" spans="1:20" ht="12.75">
      <c r="A12" s="112" t="s">
        <v>31</v>
      </c>
      <c r="B12" s="78">
        <v>25</v>
      </c>
      <c r="C12" s="114">
        <v>35</v>
      </c>
      <c r="D12" s="114">
        <v>19</v>
      </c>
      <c r="E12" s="114">
        <v>28</v>
      </c>
      <c r="F12" s="114">
        <v>31</v>
      </c>
      <c r="G12" s="114">
        <v>45</v>
      </c>
      <c r="H12" s="114">
        <v>32</v>
      </c>
      <c r="I12" s="107">
        <v>43</v>
      </c>
      <c r="J12" s="107">
        <v>31</v>
      </c>
      <c r="K12" s="107">
        <v>22</v>
      </c>
      <c r="L12" s="107">
        <v>48</v>
      </c>
      <c r="M12" s="107">
        <v>28</v>
      </c>
      <c r="N12" s="107">
        <v>26</v>
      </c>
      <c r="O12" s="83">
        <v>31</v>
      </c>
      <c r="P12" s="139">
        <f t="shared" si="0"/>
        <v>0.15736136463775413</v>
      </c>
      <c r="Q12" s="108">
        <f t="shared" si="1"/>
        <v>0.11657437861692825</v>
      </c>
      <c r="R12" s="108">
        <f t="shared" si="1"/>
        <v>0.10526315789473684</v>
      </c>
      <c r="S12" s="109">
        <f t="shared" si="2"/>
        <v>0.12699713232281853</v>
      </c>
      <c r="T12" s="66"/>
    </row>
    <row r="13" spans="1:20" ht="12.75">
      <c r="A13" s="112" t="s">
        <v>32</v>
      </c>
      <c r="B13" s="106">
        <v>1092</v>
      </c>
      <c r="C13" s="107">
        <v>1316</v>
      </c>
      <c r="D13" s="107">
        <v>1554</v>
      </c>
      <c r="E13" s="107">
        <v>1582</v>
      </c>
      <c r="F13" s="107">
        <v>1659</v>
      </c>
      <c r="G13" s="107">
        <v>1816</v>
      </c>
      <c r="H13" s="107">
        <v>1992</v>
      </c>
      <c r="I13" s="107">
        <v>2163</v>
      </c>
      <c r="J13" s="107">
        <v>2284</v>
      </c>
      <c r="K13" s="107">
        <v>2394</v>
      </c>
      <c r="L13" s="107">
        <v>2959</v>
      </c>
      <c r="M13" s="107">
        <v>3156</v>
      </c>
      <c r="N13" s="107">
        <v>3383</v>
      </c>
      <c r="O13" s="83">
        <v>3255</v>
      </c>
      <c r="P13" s="139">
        <f t="shared" si="0"/>
        <v>6.873544407377101</v>
      </c>
      <c r="Q13" s="108">
        <f t="shared" si="1"/>
        <v>13.139597818393772</v>
      </c>
      <c r="R13" s="108">
        <f t="shared" si="1"/>
        <v>13.696356275303645</v>
      </c>
      <c r="S13" s="109">
        <f t="shared" si="2"/>
        <v>13.334698893895943</v>
      </c>
      <c r="T13" s="66"/>
    </row>
    <row r="14" spans="1:20" ht="12.75">
      <c r="A14" s="112" t="s">
        <v>33</v>
      </c>
      <c r="B14" s="78">
        <v>2</v>
      </c>
      <c r="C14" s="114">
        <v>2</v>
      </c>
      <c r="D14" s="114">
        <v>3</v>
      </c>
      <c r="E14" s="114">
        <v>4</v>
      </c>
      <c r="F14" s="107" t="s">
        <v>123</v>
      </c>
      <c r="G14" s="114">
        <v>3</v>
      </c>
      <c r="H14" s="114">
        <v>3</v>
      </c>
      <c r="I14" s="107">
        <v>3</v>
      </c>
      <c r="J14" s="107">
        <v>1</v>
      </c>
      <c r="K14" s="107" t="s">
        <v>123</v>
      </c>
      <c r="L14" s="107" t="s">
        <v>123</v>
      </c>
      <c r="M14" s="107">
        <v>2</v>
      </c>
      <c r="N14" s="107">
        <v>2</v>
      </c>
      <c r="O14" s="83">
        <v>6</v>
      </c>
      <c r="P14" s="139">
        <f t="shared" si="0"/>
        <v>0.01258890917102033</v>
      </c>
      <c r="Q14" s="108">
        <f t="shared" si="1"/>
        <v>0.00832674132978059</v>
      </c>
      <c r="R14" s="108">
        <f t="shared" si="1"/>
        <v>0.008097165991902834</v>
      </c>
      <c r="S14" s="109">
        <f t="shared" si="2"/>
        <v>0.02458009012699713</v>
      </c>
      <c r="T14" s="66"/>
    </row>
    <row r="15" spans="1:20" ht="12.75">
      <c r="A15" s="112" t="s">
        <v>34</v>
      </c>
      <c r="B15" s="78">
        <v>353</v>
      </c>
      <c r="C15" s="114">
        <v>338</v>
      </c>
      <c r="D15" s="114">
        <v>387</v>
      </c>
      <c r="E15" s="114">
        <v>361</v>
      </c>
      <c r="F15" s="114">
        <v>274</v>
      </c>
      <c r="G15" s="114">
        <v>309</v>
      </c>
      <c r="H15" s="114">
        <v>374</v>
      </c>
      <c r="I15" s="107">
        <v>349</v>
      </c>
      <c r="J15" s="107">
        <v>271</v>
      </c>
      <c r="K15" s="107">
        <v>260</v>
      </c>
      <c r="L15" s="107">
        <v>291</v>
      </c>
      <c r="M15" s="107">
        <v>260</v>
      </c>
      <c r="N15" s="107">
        <v>247</v>
      </c>
      <c r="O15" s="83">
        <v>218</v>
      </c>
      <c r="P15" s="139">
        <f t="shared" si="0"/>
        <v>2.2219424686850884</v>
      </c>
      <c r="Q15" s="108">
        <f t="shared" si="1"/>
        <v>1.0824763728714766</v>
      </c>
      <c r="R15" s="108">
        <f t="shared" si="1"/>
        <v>1</v>
      </c>
      <c r="S15" s="109">
        <f t="shared" si="2"/>
        <v>0.8930766079475625</v>
      </c>
      <c r="T15" s="66"/>
    </row>
    <row r="16" spans="1:20" ht="12.75">
      <c r="A16" s="112" t="s">
        <v>35</v>
      </c>
      <c r="B16" s="78">
        <v>87</v>
      </c>
      <c r="C16" s="114">
        <v>61</v>
      </c>
      <c r="D16" s="114">
        <v>74</v>
      </c>
      <c r="E16" s="114">
        <v>53</v>
      </c>
      <c r="F16" s="114">
        <v>32</v>
      </c>
      <c r="G16" s="114">
        <v>36</v>
      </c>
      <c r="H16" s="114">
        <v>46</v>
      </c>
      <c r="I16" s="107">
        <v>34</v>
      </c>
      <c r="J16" s="107">
        <v>36</v>
      </c>
      <c r="K16" s="107">
        <v>22</v>
      </c>
      <c r="L16" s="107">
        <v>29</v>
      </c>
      <c r="M16" s="107">
        <v>33</v>
      </c>
      <c r="N16" s="107">
        <v>29</v>
      </c>
      <c r="O16" s="83">
        <v>20</v>
      </c>
      <c r="P16" s="139">
        <f t="shared" si="0"/>
        <v>0.5476175489393844</v>
      </c>
      <c r="Q16" s="108">
        <f t="shared" si="1"/>
        <v>0.13739123194137975</v>
      </c>
      <c r="R16" s="108">
        <f t="shared" si="1"/>
        <v>0.1174089068825911</v>
      </c>
      <c r="S16" s="109">
        <f t="shared" si="2"/>
        <v>0.0819336337566571</v>
      </c>
      <c r="T16" s="66"/>
    </row>
    <row r="17" spans="1:20" ht="12.75">
      <c r="A17" s="110"/>
      <c r="B17" s="78"/>
      <c r="C17" s="114"/>
      <c r="D17" s="114"/>
      <c r="E17" s="114"/>
      <c r="F17" s="114"/>
      <c r="G17" s="114"/>
      <c r="H17" s="114"/>
      <c r="I17" s="107"/>
      <c r="J17" s="107"/>
      <c r="K17" s="107"/>
      <c r="L17" s="107"/>
      <c r="M17" s="107"/>
      <c r="N17" s="107"/>
      <c r="O17" s="120"/>
      <c r="P17" s="139"/>
      <c r="Q17" s="108"/>
      <c r="R17" s="108"/>
      <c r="S17" s="109"/>
      <c r="T17" s="66"/>
    </row>
    <row r="18" spans="1:20" ht="12.75">
      <c r="A18" s="110" t="s">
        <v>36</v>
      </c>
      <c r="B18" s="106">
        <v>9094</v>
      </c>
      <c r="C18" s="107">
        <v>8683</v>
      </c>
      <c r="D18" s="107">
        <v>9027</v>
      </c>
      <c r="E18" s="107">
        <v>8564</v>
      </c>
      <c r="F18" s="107">
        <v>7524</v>
      </c>
      <c r="G18" s="107">
        <v>7931</v>
      </c>
      <c r="H18" s="107">
        <v>7888</v>
      </c>
      <c r="I18" s="107">
        <v>7883</v>
      </c>
      <c r="J18" s="107">
        <v>7517</v>
      </c>
      <c r="K18" s="107">
        <v>8034</v>
      </c>
      <c r="L18" s="107">
        <v>8441</v>
      </c>
      <c r="M18" s="107">
        <v>8502</v>
      </c>
      <c r="N18" s="107">
        <v>8246</v>
      </c>
      <c r="O18" s="83">
        <v>7942</v>
      </c>
      <c r="P18" s="139">
        <f aca="true" t="shared" si="3" ref="P18:P24">B18/B$50*100</f>
        <v>57.241770000629444</v>
      </c>
      <c r="Q18" s="108">
        <f aca="true" t="shared" si="4" ref="Q18:R24">M18/M$50*100</f>
        <v>35.39697739289729</v>
      </c>
      <c r="R18" s="108">
        <f t="shared" si="4"/>
        <v>33.38461538461539</v>
      </c>
      <c r="S18" s="109">
        <f t="shared" si="2"/>
        <v>32.53584596476854</v>
      </c>
      <c r="T18" s="66"/>
    </row>
    <row r="19" spans="1:20" ht="12.75">
      <c r="A19" s="112" t="s">
        <v>37</v>
      </c>
      <c r="B19" s="78">
        <v>153</v>
      </c>
      <c r="C19" s="114">
        <v>139</v>
      </c>
      <c r="D19" s="114">
        <v>124</v>
      </c>
      <c r="E19" s="114">
        <v>153</v>
      </c>
      <c r="F19" s="114">
        <v>145</v>
      </c>
      <c r="G19" s="114">
        <v>260</v>
      </c>
      <c r="H19" s="114">
        <v>304</v>
      </c>
      <c r="I19" s="107">
        <v>256</v>
      </c>
      <c r="J19" s="107">
        <v>232</v>
      </c>
      <c r="K19" s="107">
        <v>269</v>
      </c>
      <c r="L19" s="107">
        <v>252</v>
      </c>
      <c r="M19" s="107">
        <v>208</v>
      </c>
      <c r="N19" s="107">
        <v>200</v>
      </c>
      <c r="O19" s="83">
        <v>211</v>
      </c>
      <c r="P19" s="139">
        <f t="shared" si="3"/>
        <v>0.9630515515830553</v>
      </c>
      <c r="Q19" s="108">
        <f t="shared" si="4"/>
        <v>0.8659810982971814</v>
      </c>
      <c r="R19" s="108">
        <f t="shared" si="4"/>
        <v>0.8097165991902834</v>
      </c>
      <c r="S19" s="109">
        <f t="shared" si="2"/>
        <v>0.8643998361327325</v>
      </c>
      <c r="T19" s="66"/>
    </row>
    <row r="20" spans="1:20" ht="12.75">
      <c r="A20" s="112" t="s">
        <v>38</v>
      </c>
      <c r="B20" s="106">
        <v>2305</v>
      </c>
      <c r="C20" s="107">
        <v>2339</v>
      </c>
      <c r="D20" s="107">
        <v>2599</v>
      </c>
      <c r="E20" s="107">
        <v>2448</v>
      </c>
      <c r="F20" s="107">
        <v>2331</v>
      </c>
      <c r="G20" s="107">
        <v>2383</v>
      </c>
      <c r="H20" s="107">
        <v>2358</v>
      </c>
      <c r="I20" s="107">
        <v>2294</v>
      </c>
      <c r="J20" s="107">
        <v>2221</v>
      </c>
      <c r="K20" s="107">
        <v>2466</v>
      </c>
      <c r="L20" s="107">
        <v>2603</v>
      </c>
      <c r="M20" s="107">
        <v>2571</v>
      </c>
      <c r="N20" s="107">
        <v>2531</v>
      </c>
      <c r="O20" s="83">
        <v>2438</v>
      </c>
      <c r="P20" s="139">
        <f t="shared" si="3"/>
        <v>14.50871781960093</v>
      </c>
      <c r="Q20" s="108">
        <f t="shared" si="4"/>
        <v>10.704025979432949</v>
      </c>
      <c r="R20" s="108">
        <f t="shared" si="4"/>
        <v>10.246963562753036</v>
      </c>
      <c r="S20" s="109">
        <f t="shared" si="2"/>
        <v>9.9877099549365</v>
      </c>
      <c r="T20" s="66"/>
    </row>
    <row r="21" spans="1:20" ht="12.75">
      <c r="A21" s="112" t="s">
        <v>39</v>
      </c>
      <c r="B21" s="106">
        <v>5482</v>
      </c>
      <c r="C21" s="107">
        <v>5052</v>
      </c>
      <c r="D21" s="107">
        <v>5126</v>
      </c>
      <c r="E21" s="107">
        <v>4848</v>
      </c>
      <c r="F21" s="107">
        <v>3944</v>
      </c>
      <c r="G21" s="107">
        <v>4074</v>
      </c>
      <c r="H21" s="107">
        <v>3943</v>
      </c>
      <c r="I21" s="107">
        <v>3960</v>
      </c>
      <c r="J21" s="107">
        <v>3787</v>
      </c>
      <c r="K21" s="107">
        <v>3861</v>
      </c>
      <c r="L21" s="107">
        <v>4135</v>
      </c>
      <c r="M21" s="107">
        <v>4036</v>
      </c>
      <c r="N21" s="107">
        <v>3865</v>
      </c>
      <c r="O21" s="83">
        <v>3622</v>
      </c>
      <c r="P21" s="139">
        <f t="shared" si="3"/>
        <v>34.506200037766725</v>
      </c>
      <c r="Q21" s="108">
        <f t="shared" si="4"/>
        <v>16.803364003497233</v>
      </c>
      <c r="R21" s="108">
        <f t="shared" si="4"/>
        <v>15.647773279352226</v>
      </c>
      <c r="S21" s="109">
        <f t="shared" si="2"/>
        <v>14.838181073330603</v>
      </c>
      <c r="T21" s="66"/>
    </row>
    <row r="22" spans="1:20" ht="12.75">
      <c r="A22" s="112" t="s">
        <v>40</v>
      </c>
      <c r="B22" s="78">
        <v>142</v>
      </c>
      <c r="C22" s="114">
        <v>143</v>
      </c>
      <c r="D22" s="114">
        <v>161</v>
      </c>
      <c r="E22" s="114">
        <v>176</v>
      </c>
      <c r="F22" s="114">
        <v>219</v>
      </c>
      <c r="G22" s="114">
        <v>308</v>
      </c>
      <c r="H22" s="114">
        <v>312</v>
      </c>
      <c r="I22" s="107">
        <v>384</v>
      </c>
      <c r="J22" s="107">
        <v>416</v>
      </c>
      <c r="K22" s="107">
        <v>347</v>
      </c>
      <c r="L22" s="107">
        <v>355</v>
      </c>
      <c r="M22" s="107">
        <v>382</v>
      </c>
      <c r="N22" s="107">
        <v>409</v>
      </c>
      <c r="O22" s="83">
        <v>422</v>
      </c>
      <c r="P22" s="139">
        <f t="shared" si="3"/>
        <v>0.8938125511424435</v>
      </c>
      <c r="Q22" s="108">
        <f t="shared" si="4"/>
        <v>1.5904075939880926</v>
      </c>
      <c r="R22" s="108">
        <f t="shared" si="4"/>
        <v>1.6558704453441295</v>
      </c>
      <c r="S22" s="109">
        <f t="shared" si="2"/>
        <v>1.728799672265465</v>
      </c>
      <c r="T22" s="66"/>
    </row>
    <row r="23" spans="1:20" ht="12.75">
      <c r="A23" s="112" t="s">
        <v>41</v>
      </c>
      <c r="B23" s="78">
        <v>70</v>
      </c>
      <c r="C23" s="114">
        <v>110</v>
      </c>
      <c r="D23" s="114">
        <v>105</v>
      </c>
      <c r="E23" s="114">
        <v>109</v>
      </c>
      <c r="F23" s="114">
        <v>113</v>
      </c>
      <c r="G23" s="114">
        <v>96</v>
      </c>
      <c r="H23" s="114">
        <v>116</v>
      </c>
      <c r="I23" s="107">
        <v>136</v>
      </c>
      <c r="J23" s="107">
        <v>102</v>
      </c>
      <c r="K23" s="107">
        <v>143</v>
      </c>
      <c r="L23" s="107">
        <v>162</v>
      </c>
      <c r="M23" s="107">
        <v>194</v>
      </c>
      <c r="N23" s="107">
        <v>243</v>
      </c>
      <c r="O23" s="83">
        <v>220</v>
      </c>
      <c r="P23" s="139">
        <f t="shared" si="3"/>
        <v>0.44061182098571156</v>
      </c>
      <c r="Q23" s="108">
        <f t="shared" si="4"/>
        <v>0.8076939089887172</v>
      </c>
      <c r="R23" s="108">
        <f t="shared" si="4"/>
        <v>0.9838056680161944</v>
      </c>
      <c r="S23" s="109">
        <f t="shared" si="2"/>
        <v>0.9012699713232282</v>
      </c>
      <c r="T23" s="66"/>
    </row>
    <row r="24" spans="1:20" ht="12.75">
      <c r="A24" s="112" t="s">
        <v>42</v>
      </c>
      <c r="B24" s="78">
        <v>942</v>
      </c>
      <c r="C24" s="114">
        <v>900</v>
      </c>
      <c r="D24" s="114">
        <v>912</v>
      </c>
      <c r="E24" s="114">
        <v>830</v>
      </c>
      <c r="F24" s="114">
        <v>772</v>
      </c>
      <c r="G24" s="114">
        <v>810</v>
      </c>
      <c r="H24" s="114">
        <v>855</v>
      </c>
      <c r="I24" s="107">
        <v>853</v>
      </c>
      <c r="J24" s="107">
        <v>759</v>
      </c>
      <c r="K24" s="107">
        <v>948</v>
      </c>
      <c r="L24" s="107">
        <v>934</v>
      </c>
      <c r="M24" s="107">
        <v>1111</v>
      </c>
      <c r="N24" s="107">
        <v>998</v>
      </c>
      <c r="O24" s="83">
        <v>1029</v>
      </c>
      <c r="P24" s="139">
        <f t="shared" si="3"/>
        <v>5.9293762195505755</v>
      </c>
      <c r="Q24" s="108">
        <f t="shared" si="4"/>
        <v>4.625504808693118</v>
      </c>
      <c r="R24" s="108">
        <f t="shared" si="4"/>
        <v>4.040485829959514</v>
      </c>
      <c r="S24" s="109">
        <f t="shared" si="2"/>
        <v>4.215485456780009</v>
      </c>
      <c r="T24" s="66"/>
    </row>
    <row r="25" spans="1:20" ht="12.75">
      <c r="A25" s="110"/>
      <c r="B25" s="78"/>
      <c r="C25" s="114"/>
      <c r="D25" s="114"/>
      <c r="E25" s="114"/>
      <c r="F25" s="114"/>
      <c r="G25" s="114"/>
      <c r="H25" s="114"/>
      <c r="I25" s="107"/>
      <c r="J25" s="107"/>
      <c r="K25" s="107"/>
      <c r="L25" s="107"/>
      <c r="M25" s="107"/>
      <c r="N25" s="107"/>
      <c r="O25" s="120"/>
      <c r="P25" s="139"/>
      <c r="Q25" s="108"/>
      <c r="R25" s="108"/>
      <c r="S25" s="109"/>
      <c r="T25" s="66"/>
    </row>
    <row r="26" spans="1:20" ht="12.75">
      <c r="A26" s="110" t="s">
        <v>137</v>
      </c>
      <c r="B26" s="106">
        <v>3171</v>
      </c>
      <c r="C26" s="107">
        <v>3805</v>
      </c>
      <c r="D26" s="107">
        <v>4788</v>
      </c>
      <c r="E26" s="107">
        <v>4464</v>
      </c>
      <c r="F26" s="107">
        <v>4423</v>
      </c>
      <c r="G26" s="107">
        <v>4647</v>
      </c>
      <c r="H26" s="107">
        <v>5438</v>
      </c>
      <c r="I26" s="107">
        <v>5707</v>
      </c>
      <c r="J26" s="107">
        <v>5911</v>
      </c>
      <c r="K26" s="107">
        <v>6384</v>
      </c>
      <c r="L26" s="107">
        <v>7078</v>
      </c>
      <c r="M26" s="107">
        <v>7619</v>
      </c>
      <c r="N26" s="107">
        <v>7880</v>
      </c>
      <c r="O26" s="83">
        <v>7697</v>
      </c>
      <c r="P26" s="139">
        <f aca="true" t="shared" si="5" ref="P26:P32">B26/B$50*100</f>
        <v>19.959715490652734</v>
      </c>
      <c r="Q26" s="108">
        <f aca="true" t="shared" si="6" ref="Q26:R32">M26/M$50*100</f>
        <v>31.72072109579916</v>
      </c>
      <c r="R26" s="108">
        <f t="shared" si="6"/>
        <v>31.902834008097162</v>
      </c>
      <c r="S26" s="109">
        <f t="shared" si="2"/>
        <v>31.53215895124949</v>
      </c>
      <c r="T26" s="66"/>
    </row>
    <row r="27" spans="1:20" ht="12.75">
      <c r="A27" s="112" t="s">
        <v>43</v>
      </c>
      <c r="B27" s="106">
        <v>1638</v>
      </c>
      <c r="C27" s="107">
        <v>2196</v>
      </c>
      <c r="D27" s="107">
        <v>2729</v>
      </c>
      <c r="E27" s="107">
        <v>2370</v>
      </c>
      <c r="F27" s="107">
        <v>2338</v>
      </c>
      <c r="G27" s="107">
        <v>2527</v>
      </c>
      <c r="H27" s="107">
        <v>3207</v>
      </c>
      <c r="I27" s="107">
        <v>3543</v>
      </c>
      <c r="J27" s="107">
        <v>3677</v>
      </c>
      <c r="K27" s="107">
        <v>4017</v>
      </c>
      <c r="L27" s="107">
        <v>4507</v>
      </c>
      <c r="M27" s="107">
        <v>4826</v>
      </c>
      <c r="N27" s="107">
        <v>4906</v>
      </c>
      <c r="O27" s="83">
        <v>4733</v>
      </c>
      <c r="P27" s="139">
        <f t="shared" si="5"/>
        <v>10.310316611065652</v>
      </c>
      <c r="Q27" s="108">
        <f t="shared" si="6"/>
        <v>20.092426828760566</v>
      </c>
      <c r="R27" s="108">
        <f t="shared" si="6"/>
        <v>19.86234817813765</v>
      </c>
      <c r="S27" s="109">
        <f t="shared" si="2"/>
        <v>19.389594428512904</v>
      </c>
      <c r="T27" s="66"/>
    </row>
    <row r="28" spans="1:20" ht="12.75">
      <c r="A28" s="112" t="s">
        <v>44</v>
      </c>
      <c r="B28" s="78">
        <v>11</v>
      </c>
      <c r="C28" s="114">
        <v>17</v>
      </c>
      <c r="D28" s="114">
        <v>24</v>
      </c>
      <c r="E28" s="114">
        <v>5</v>
      </c>
      <c r="F28" s="114">
        <v>6</v>
      </c>
      <c r="G28" s="114">
        <v>13</v>
      </c>
      <c r="H28" s="114">
        <v>26</v>
      </c>
      <c r="I28" s="107">
        <v>29</v>
      </c>
      <c r="J28" s="107">
        <v>20</v>
      </c>
      <c r="K28" s="107">
        <v>34</v>
      </c>
      <c r="L28" s="107">
        <v>43</v>
      </c>
      <c r="M28" s="107">
        <v>37</v>
      </c>
      <c r="N28" s="107">
        <v>27</v>
      </c>
      <c r="O28" s="83">
        <v>31</v>
      </c>
      <c r="P28" s="139">
        <f t="shared" si="5"/>
        <v>0.06923900044061182</v>
      </c>
      <c r="Q28" s="108">
        <f t="shared" si="6"/>
        <v>0.1540447146009409</v>
      </c>
      <c r="R28" s="108">
        <f t="shared" si="6"/>
        <v>0.10931174089068825</v>
      </c>
      <c r="S28" s="109">
        <f t="shared" si="2"/>
        <v>0.12699713232281853</v>
      </c>
      <c r="T28" s="66"/>
    </row>
    <row r="29" spans="1:20" ht="12.75">
      <c r="A29" s="112" t="s">
        <v>45</v>
      </c>
      <c r="B29" s="78">
        <v>179</v>
      </c>
      <c r="C29" s="114">
        <v>203</v>
      </c>
      <c r="D29" s="114">
        <v>285</v>
      </c>
      <c r="E29" s="114">
        <v>232</v>
      </c>
      <c r="F29" s="114">
        <v>229</v>
      </c>
      <c r="G29" s="114">
        <v>255</v>
      </c>
      <c r="H29" s="114">
        <v>271</v>
      </c>
      <c r="I29" s="107">
        <v>276</v>
      </c>
      <c r="J29" s="107">
        <v>327</v>
      </c>
      <c r="K29" s="107">
        <v>337</v>
      </c>
      <c r="L29" s="107">
        <v>351</v>
      </c>
      <c r="M29" s="107">
        <v>395</v>
      </c>
      <c r="N29" s="107">
        <v>383</v>
      </c>
      <c r="O29" s="83">
        <v>331</v>
      </c>
      <c r="P29" s="139">
        <f t="shared" si="5"/>
        <v>1.1267073708063196</v>
      </c>
      <c r="Q29" s="108">
        <f t="shared" si="6"/>
        <v>1.6445314126316664</v>
      </c>
      <c r="R29" s="108">
        <f t="shared" si="6"/>
        <v>1.5506072874493928</v>
      </c>
      <c r="S29" s="109">
        <f t="shared" si="2"/>
        <v>1.356001638672675</v>
      </c>
      <c r="T29" s="66"/>
    </row>
    <row r="30" spans="1:20" ht="12.75">
      <c r="A30" s="112" t="s">
        <v>46</v>
      </c>
      <c r="B30" s="78">
        <v>193</v>
      </c>
      <c r="C30" s="114">
        <v>185</v>
      </c>
      <c r="D30" s="114">
        <v>260</v>
      </c>
      <c r="E30" s="114">
        <v>268</v>
      </c>
      <c r="F30" s="114">
        <v>315</v>
      </c>
      <c r="G30" s="114">
        <v>307</v>
      </c>
      <c r="H30" s="114">
        <v>404</v>
      </c>
      <c r="I30" s="107">
        <v>419</v>
      </c>
      <c r="J30" s="107">
        <v>535</v>
      </c>
      <c r="K30" s="107">
        <v>586</v>
      </c>
      <c r="L30" s="107">
        <v>535</v>
      </c>
      <c r="M30" s="107">
        <v>527</v>
      </c>
      <c r="N30" s="107">
        <v>607</v>
      </c>
      <c r="O30" s="83">
        <v>602</v>
      </c>
      <c r="P30" s="139">
        <f t="shared" si="5"/>
        <v>1.214829735003462</v>
      </c>
      <c r="Q30" s="108">
        <f t="shared" si="6"/>
        <v>2.1940963403971856</v>
      </c>
      <c r="R30" s="108">
        <f t="shared" si="6"/>
        <v>2.45748987854251</v>
      </c>
      <c r="S30" s="109">
        <f t="shared" si="2"/>
        <v>2.466202376075379</v>
      </c>
      <c r="T30" s="66"/>
    </row>
    <row r="31" spans="1:20" ht="12.75">
      <c r="A31" s="112" t="s">
        <v>47</v>
      </c>
      <c r="B31" s="78">
        <v>16</v>
      </c>
      <c r="C31" s="114">
        <v>25</v>
      </c>
      <c r="D31" s="114">
        <v>34</v>
      </c>
      <c r="E31" s="114">
        <v>16</v>
      </c>
      <c r="F31" s="114">
        <v>22</v>
      </c>
      <c r="G31" s="114">
        <v>39</v>
      </c>
      <c r="H31" s="114">
        <v>30</v>
      </c>
      <c r="I31" s="107">
        <v>32</v>
      </c>
      <c r="J31" s="107">
        <v>27</v>
      </c>
      <c r="K31" s="107">
        <v>35</v>
      </c>
      <c r="L31" s="107">
        <v>30</v>
      </c>
      <c r="M31" s="107">
        <v>27</v>
      </c>
      <c r="N31" s="107">
        <v>28</v>
      </c>
      <c r="O31" s="83">
        <v>34</v>
      </c>
      <c r="P31" s="139">
        <f t="shared" si="5"/>
        <v>0.10071127336816264</v>
      </c>
      <c r="Q31" s="108">
        <f t="shared" si="6"/>
        <v>0.11241100795203797</v>
      </c>
      <c r="R31" s="108">
        <f t="shared" si="6"/>
        <v>0.11336032388663966</v>
      </c>
      <c r="S31" s="109">
        <f t="shared" si="2"/>
        <v>0.13928717738631707</v>
      </c>
      <c r="T31" s="66"/>
    </row>
    <row r="32" spans="1:20" ht="12.75">
      <c r="A32" s="112" t="s">
        <v>48</v>
      </c>
      <c r="B32" s="106">
        <v>1134</v>
      </c>
      <c r="C32" s="107">
        <v>1179</v>
      </c>
      <c r="D32" s="107">
        <v>1456</v>
      </c>
      <c r="E32" s="107">
        <v>1573</v>
      </c>
      <c r="F32" s="107">
        <v>1513</v>
      </c>
      <c r="G32" s="107">
        <v>1506</v>
      </c>
      <c r="H32" s="107">
        <v>1500</v>
      </c>
      <c r="I32" s="107">
        <v>1408</v>
      </c>
      <c r="J32" s="107">
        <v>1325</v>
      </c>
      <c r="K32" s="107">
        <v>1375</v>
      </c>
      <c r="L32" s="107">
        <v>1612</v>
      </c>
      <c r="M32" s="107">
        <v>1807</v>
      </c>
      <c r="N32" s="107">
        <v>1929</v>
      </c>
      <c r="O32" s="83">
        <v>1966</v>
      </c>
      <c r="P32" s="139">
        <f t="shared" si="5"/>
        <v>7.137911499968527</v>
      </c>
      <c r="Q32" s="108">
        <f t="shared" si="6"/>
        <v>7.523210791456764</v>
      </c>
      <c r="R32" s="108">
        <f t="shared" si="6"/>
        <v>7.809716599190283</v>
      </c>
      <c r="S32" s="109">
        <f t="shared" si="2"/>
        <v>8.054076198279393</v>
      </c>
      <c r="T32" s="66"/>
    </row>
    <row r="33" spans="1:20" ht="12.75">
      <c r="A33" s="110"/>
      <c r="B33" s="78"/>
      <c r="C33" s="114"/>
      <c r="D33" s="114"/>
      <c r="E33" s="114"/>
      <c r="F33" s="114"/>
      <c r="G33" s="114"/>
      <c r="H33" s="114"/>
      <c r="I33" s="107"/>
      <c r="J33" s="107"/>
      <c r="K33" s="107"/>
      <c r="L33" s="107"/>
      <c r="M33" s="107"/>
      <c r="N33" s="107"/>
      <c r="O33" s="83"/>
      <c r="P33" s="139"/>
      <c r="Q33" s="108"/>
      <c r="R33" s="108"/>
      <c r="S33" s="109"/>
      <c r="T33" s="66"/>
    </row>
    <row r="34" spans="1:20" ht="12.75">
      <c r="A34" s="110" t="s">
        <v>49</v>
      </c>
      <c r="B34" s="78">
        <v>80</v>
      </c>
      <c r="C34" s="114">
        <v>120</v>
      </c>
      <c r="D34" s="114">
        <v>160</v>
      </c>
      <c r="E34" s="114">
        <v>153</v>
      </c>
      <c r="F34" s="114">
        <v>244</v>
      </c>
      <c r="G34" s="114">
        <v>348</v>
      </c>
      <c r="H34" s="114">
        <v>428</v>
      </c>
      <c r="I34" s="107">
        <v>486</v>
      </c>
      <c r="J34" s="107">
        <v>648</v>
      </c>
      <c r="K34" s="107">
        <v>735</v>
      </c>
      <c r="L34" s="107">
        <v>762</v>
      </c>
      <c r="M34" s="107">
        <v>764</v>
      </c>
      <c r="N34" s="107">
        <v>914</v>
      </c>
      <c r="O34" s="83">
        <v>815</v>
      </c>
      <c r="P34" s="139">
        <f>B34/B$50*100</f>
        <v>0.5035563668408133</v>
      </c>
      <c r="Q34" s="108">
        <f>M34/M$50*100</f>
        <v>3.1808151879761852</v>
      </c>
      <c r="R34" s="108">
        <f>N34/N$50*100</f>
        <v>3.7004048582995956</v>
      </c>
      <c r="S34" s="109">
        <f t="shared" si="2"/>
        <v>3.3387955755837773</v>
      </c>
      <c r="T34" s="66"/>
    </row>
    <row r="35" spans="1:20" ht="12.75">
      <c r="A35" s="65"/>
      <c r="B35" s="78"/>
      <c r="C35" s="114"/>
      <c r="D35" s="114"/>
      <c r="E35" s="114"/>
      <c r="F35" s="114"/>
      <c r="G35" s="114"/>
      <c r="H35" s="114"/>
      <c r="I35" s="107"/>
      <c r="J35" s="107"/>
      <c r="K35" s="107"/>
      <c r="L35" s="107"/>
      <c r="M35" s="107"/>
      <c r="N35" s="107"/>
      <c r="O35" s="120"/>
      <c r="P35" s="139"/>
      <c r="Q35" s="108"/>
      <c r="R35" s="108"/>
      <c r="S35" s="109"/>
      <c r="T35" s="66"/>
    </row>
    <row r="36" spans="1:20" ht="12.75">
      <c r="A36" s="65" t="s">
        <v>50</v>
      </c>
      <c r="B36" s="78">
        <v>437</v>
      </c>
      <c r="C36" s="114">
        <v>536</v>
      </c>
      <c r="D36" s="114">
        <v>521</v>
      </c>
      <c r="E36" s="114">
        <v>620</v>
      </c>
      <c r="F36" s="114">
        <v>594</v>
      </c>
      <c r="G36" s="114">
        <v>693</v>
      </c>
      <c r="H36" s="114">
        <v>738</v>
      </c>
      <c r="I36" s="107">
        <v>713</v>
      </c>
      <c r="J36" s="107">
        <v>784</v>
      </c>
      <c r="K36" s="107">
        <v>745</v>
      </c>
      <c r="L36" s="107">
        <v>773</v>
      </c>
      <c r="M36" s="107">
        <v>824</v>
      </c>
      <c r="N36" s="107">
        <v>1004</v>
      </c>
      <c r="O36" s="83">
        <v>1230</v>
      </c>
      <c r="P36" s="139">
        <f>B36/B$50*100</f>
        <v>2.7506766538679424</v>
      </c>
      <c r="Q36" s="108">
        <f aca="true" t="shared" si="7" ref="Q36:R39">M36/M$50*100</f>
        <v>3.4306174278696036</v>
      </c>
      <c r="R36" s="108">
        <f t="shared" si="7"/>
        <v>4.064777327935222</v>
      </c>
      <c r="S36" s="109">
        <f t="shared" si="2"/>
        <v>5.038918476034413</v>
      </c>
      <c r="T36" s="66"/>
    </row>
    <row r="37" spans="1:20" ht="12.75">
      <c r="A37" s="110" t="s">
        <v>51</v>
      </c>
      <c r="B37" s="78">
        <v>161</v>
      </c>
      <c r="C37" s="114">
        <v>181</v>
      </c>
      <c r="D37" s="114">
        <v>194</v>
      </c>
      <c r="E37" s="114">
        <v>267</v>
      </c>
      <c r="F37" s="114">
        <v>262</v>
      </c>
      <c r="G37" s="114">
        <v>320</v>
      </c>
      <c r="H37" s="114">
        <v>375</v>
      </c>
      <c r="I37" s="107">
        <v>355</v>
      </c>
      <c r="J37" s="107">
        <v>457</v>
      </c>
      <c r="K37" s="107">
        <v>399</v>
      </c>
      <c r="L37" s="107">
        <v>461</v>
      </c>
      <c r="M37" s="107">
        <v>548</v>
      </c>
      <c r="N37" s="107">
        <v>653</v>
      </c>
      <c r="O37" s="83">
        <v>841</v>
      </c>
      <c r="P37" s="139">
        <f>B37/B$50*100</f>
        <v>1.0134071882671367</v>
      </c>
      <c r="Q37" s="108">
        <f t="shared" si="7"/>
        <v>2.2815271243598816</v>
      </c>
      <c r="R37" s="108">
        <f t="shared" si="7"/>
        <v>2.643724696356275</v>
      </c>
      <c r="S37" s="109">
        <f t="shared" si="2"/>
        <v>3.4453092994674313</v>
      </c>
      <c r="T37" s="66"/>
    </row>
    <row r="38" spans="1:20" ht="12.75">
      <c r="A38" s="110" t="s">
        <v>52</v>
      </c>
      <c r="B38" s="78">
        <v>129</v>
      </c>
      <c r="C38" s="114">
        <v>201</v>
      </c>
      <c r="D38" s="114">
        <v>207</v>
      </c>
      <c r="E38" s="114">
        <v>215</v>
      </c>
      <c r="F38" s="114">
        <v>189</v>
      </c>
      <c r="G38" s="114">
        <v>243</v>
      </c>
      <c r="H38" s="114">
        <v>216</v>
      </c>
      <c r="I38" s="107">
        <v>218</v>
      </c>
      <c r="J38" s="107">
        <v>199</v>
      </c>
      <c r="K38" s="107">
        <v>217</v>
      </c>
      <c r="L38" s="107">
        <v>200</v>
      </c>
      <c r="M38" s="107">
        <v>156</v>
      </c>
      <c r="N38" s="107">
        <v>199</v>
      </c>
      <c r="O38" s="83">
        <v>171</v>
      </c>
      <c r="P38" s="139">
        <f>B38/B$50*100</f>
        <v>0.8119846415308114</v>
      </c>
      <c r="Q38" s="108">
        <f t="shared" si="7"/>
        <v>0.6494858237228861</v>
      </c>
      <c r="R38" s="108">
        <f t="shared" si="7"/>
        <v>0.805668016194332</v>
      </c>
      <c r="S38" s="109">
        <f t="shared" si="2"/>
        <v>0.7005325686194183</v>
      </c>
      <c r="T38" s="66"/>
    </row>
    <row r="39" spans="1:20" ht="12.75">
      <c r="A39" s="110" t="s">
        <v>53</v>
      </c>
      <c r="B39" s="78">
        <v>147</v>
      </c>
      <c r="C39" s="114">
        <v>154</v>
      </c>
      <c r="D39" s="114">
        <v>120</v>
      </c>
      <c r="E39" s="114">
        <v>138</v>
      </c>
      <c r="F39" s="114">
        <v>143</v>
      </c>
      <c r="G39" s="114">
        <v>130</v>
      </c>
      <c r="H39" s="114">
        <v>147</v>
      </c>
      <c r="I39" s="107">
        <v>140</v>
      </c>
      <c r="J39" s="107">
        <v>128</v>
      </c>
      <c r="K39" s="107">
        <v>129</v>
      </c>
      <c r="L39" s="107">
        <v>112</v>
      </c>
      <c r="M39" s="107">
        <v>120</v>
      </c>
      <c r="N39" s="107">
        <v>152</v>
      </c>
      <c r="O39" s="83">
        <v>218</v>
      </c>
      <c r="P39" s="139">
        <f>B39/B$50*100</f>
        <v>0.9252848240699943</v>
      </c>
      <c r="Q39" s="108">
        <f t="shared" si="7"/>
        <v>0.4996044797868355</v>
      </c>
      <c r="R39" s="108">
        <f t="shared" si="7"/>
        <v>0.6153846153846154</v>
      </c>
      <c r="S39" s="109">
        <f t="shared" si="2"/>
        <v>0.8930766079475625</v>
      </c>
      <c r="T39" s="66"/>
    </row>
    <row r="40" spans="1:20" ht="12.75">
      <c r="A40" s="65"/>
      <c r="B40" s="78"/>
      <c r="C40" s="114"/>
      <c r="D40" s="114"/>
      <c r="E40" s="114"/>
      <c r="F40" s="114"/>
      <c r="G40" s="114"/>
      <c r="H40" s="114"/>
      <c r="I40" s="107"/>
      <c r="J40" s="107"/>
      <c r="K40" s="107"/>
      <c r="L40" s="107"/>
      <c r="M40" s="107"/>
      <c r="N40" s="107"/>
      <c r="O40" s="83"/>
      <c r="P40" s="139"/>
      <c r="Q40" s="108"/>
      <c r="R40" s="108"/>
      <c r="S40" s="109"/>
      <c r="T40" s="66"/>
    </row>
    <row r="41" spans="1:20" ht="12.75">
      <c r="A41" s="65" t="s">
        <v>54</v>
      </c>
      <c r="B41" s="78">
        <v>70</v>
      </c>
      <c r="C41" s="114">
        <v>76</v>
      </c>
      <c r="D41" s="114">
        <v>95</v>
      </c>
      <c r="E41" s="114">
        <v>289</v>
      </c>
      <c r="F41" s="114">
        <v>120</v>
      </c>
      <c r="G41" s="114">
        <v>91</v>
      </c>
      <c r="H41" s="114">
        <v>119</v>
      </c>
      <c r="I41" s="107">
        <v>160</v>
      </c>
      <c r="J41" s="107">
        <v>954</v>
      </c>
      <c r="K41" s="107">
        <v>439</v>
      </c>
      <c r="L41" s="107">
        <v>490</v>
      </c>
      <c r="M41" s="107">
        <v>506</v>
      </c>
      <c r="N41" s="107">
        <v>606</v>
      </c>
      <c r="O41" s="83">
        <v>693</v>
      </c>
      <c r="P41" s="139">
        <f>B41/B$50*100</f>
        <v>0.44061182098571156</v>
      </c>
      <c r="Q41" s="108">
        <f>M41/M$50*100</f>
        <v>2.106665556434489</v>
      </c>
      <c r="R41" s="108">
        <f>N41/N$50*100</f>
        <v>2.4534412955465585</v>
      </c>
      <c r="S41" s="109">
        <f t="shared" si="2"/>
        <v>2.8390004096681687</v>
      </c>
      <c r="T41" s="66"/>
    </row>
    <row r="42" spans="1:20" ht="12.75">
      <c r="A42" s="65"/>
      <c r="B42" s="78"/>
      <c r="C42" s="114"/>
      <c r="D42" s="114"/>
      <c r="E42" s="114"/>
      <c r="F42" s="114"/>
      <c r="G42" s="114"/>
      <c r="H42" s="114"/>
      <c r="I42" s="107"/>
      <c r="J42" s="107"/>
      <c r="K42" s="107"/>
      <c r="L42" s="107"/>
      <c r="M42" s="107"/>
      <c r="N42" s="107"/>
      <c r="O42" s="120"/>
      <c r="P42" s="139"/>
      <c r="Q42" s="108"/>
      <c r="R42" s="108"/>
      <c r="S42" s="109"/>
      <c r="T42" s="66"/>
    </row>
    <row r="43" spans="1:20" ht="12.75">
      <c r="A43" s="65" t="s">
        <v>55</v>
      </c>
      <c r="B43" s="78">
        <v>183</v>
      </c>
      <c r="C43" s="114">
        <v>250</v>
      </c>
      <c r="D43" s="114">
        <v>329</v>
      </c>
      <c r="E43" s="114">
        <v>252</v>
      </c>
      <c r="F43" s="114">
        <v>156</v>
      </c>
      <c r="G43" s="114">
        <v>150</v>
      </c>
      <c r="H43" s="114">
        <v>244</v>
      </c>
      <c r="I43" s="107">
        <v>281</v>
      </c>
      <c r="J43" s="107">
        <v>251</v>
      </c>
      <c r="K43" s="107">
        <v>367</v>
      </c>
      <c r="L43" s="107">
        <v>490</v>
      </c>
      <c r="M43" s="107">
        <v>447</v>
      </c>
      <c r="N43" s="107">
        <v>524</v>
      </c>
      <c r="O43" s="83">
        <v>538</v>
      </c>
      <c r="P43" s="139">
        <f>B43/B$50*100</f>
        <v>1.1518851891483601</v>
      </c>
      <c r="Q43" s="108">
        <f aca="true" t="shared" si="8" ref="Q43:R45">M43/M$50*100</f>
        <v>1.861026687205962</v>
      </c>
      <c r="R43" s="108">
        <f t="shared" si="8"/>
        <v>2.1214574898785425</v>
      </c>
      <c r="S43" s="109">
        <f t="shared" si="2"/>
        <v>2.2040147480540764</v>
      </c>
      <c r="T43" s="66"/>
    </row>
    <row r="44" spans="1:20" ht="12.75">
      <c r="A44" s="110" t="s">
        <v>56</v>
      </c>
      <c r="B44" s="78">
        <v>123</v>
      </c>
      <c r="C44" s="114">
        <v>158</v>
      </c>
      <c r="D44" s="114">
        <v>239</v>
      </c>
      <c r="E44" s="114">
        <v>176</v>
      </c>
      <c r="F44" s="114">
        <v>102</v>
      </c>
      <c r="G44" s="114">
        <v>93</v>
      </c>
      <c r="H44" s="114">
        <v>170</v>
      </c>
      <c r="I44" s="107">
        <v>184</v>
      </c>
      <c r="J44" s="107">
        <v>177</v>
      </c>
      <c r="K44" s="107">
        <v>188</v>
      </c>
      <c r="L44" s="107">
        <v>216</v>
      </c>
      <c r="M44" s="107">
        <v>192</v>
      </c>
      <c r="N44" s="107">
        <v>198</v>
      </c>
      <c r="O44" s="83">
        <v>226</v>
      </c>
      <c r="P44" s="139">
        <f>B44/B$50*100</f>
        <v>0.7742179140177503</v>
      </c>
      <c r="Q44" s="108">
        <f t="shared" si="8"/>
        <v>0.7993671676589367</v>
      </c>
      <c r="R44" s="108">
        <f t="shared" si="8"/>
        <v>0.8016194331983806</v>
      </c>
      <c r="S44" s="109">
        <f t="shared" si="2"/>
        <v>0.9258500614502254</v>
      </c>
      <c r="T44" s="66"/>
    </row>
    <row r="45" spans="1:20" ht="12.75">
      <c r="A45" s="110" t="s">
        <v>57</v>
      </c>
      <c r="B45" s="78">
        <v>60</v>
      </c>
      <c r="C45" s="114">
        <v>92</v>
      </c>
      <c r="D45" s="114">
        <v>90</v>
      </c>
      <c r="E45" s="114">
        <v>76</v>
      </c>
      <c r="F45" s="114">
        <v>54</v>
      </c>
      <c r="G45" s="114">
        <v>57</v>
      </c>
      <c r="H45" s="114">
        <v>74</v>
      </c>
      <c r="I45" s="107">
        <v>97</v>
      </c>
      <c r="J45" s="107">
        <v>74</v>
      </c>
      <c r="K45" s="107">
        <v>179</v>
      </c>
      <c r="L45" s="107">
        <v>274</v>
      </c>
      <c r="M45" s="107">
        <v>255</v>
      </c>
      <c r="N45" s="107">
        <v>326</v>
      </c>
      <c r="O45" s="83">
        <v>312</v>
      </c>
      <c r="P45" s="139">
        <f>B45/B$50*100</f>
        <v>0.37766727513060994</v>
      </c>
      <c r="Q45" s="108">
        <f t="shared" si="8"/>
        <v>1.0616595195470253</v>
      </c>
      <c r="R45" s="108">
        <f t="shared" si="8"/>
        <v>1.319838056680162</v>
      </c>
      <c r="S45" s="109">
        <f t="shared" si="2"/>
        <v>1.278164686603851</v>
      </c>
      <c r="T45" s="66"/>
    </row>
    <row r="46" spans="1:20" ht="12.75">
      <c r="A46" s="65"/>
      <c r="B46" s="78"/>
      <c r="C46" s="114"/>
      <c r="D46" s="114"/>
      <c r="E46" s="114"/>
      <c r="F46" s="114"/>
      <c r="G46" s="114"/>
      <c r="H46" s="114"/>
      <c r="I46" s="107"/>
      <c r="J46" s="107"/>
      <c r="K46" s="107"/>
      <c r="L46" s="107"/>
      <c r="M46" s="107"/>
      <c r="N46" s="107"/>
      <c r="O46" s="120"/>
      <c r="P46" s="139"/>
      <c r="Q46" s="108"/>
      <c r="R46" s="108"/>
      <c r="S46" s="109"/>
      <c r="T46" s="66"/>
    </row>
    <row r="47" spans="1:20" ht="12.75">
      <c r="A47" s="65" t="s">
        <v>130</v>
      </c>
      <c r="B47" s="78">
        <v>356</v>
      </c>
      <c r="C47" s="114">
        <v>414</v>
      </c>
      <c r="D47" s="114">
        <v>567</v>
      </c>
      <c r="E47" s="114">
        <v>479</v>
      </c>
      <c r="F47" s="114">
        <v>516</v>
      </c>
      <c r="G47" s="114">
        <v>460</v>
      </c>
      <c r="H47" s="114">
        <v>549</v>
      </c>
      <c r="I47" s="107">
        <v>551</v>
      </c>
      <c r="J47" s="107">
        <v>664</v>
      </c>
      <c r="K47" s="107">
        <v>705</v>
      </c>
      <c r="L47" s="107">
        <v>699</v>
      </c>
      <c r="M47" s="107">
        <v>651</v>
      </c>
      <c r="N47" s="107">
        <v>649</v>
      </c>
      <c r="O47" s="83">
        <v>731</v>
      </c>
      <c r="P47" s="139">
        <f>B47/B$50*100</f>
        <v>2.240825832441619</v>
      </c>
      <c r="Q47" s="108">
        <f>M47/M$50*100</f>
        <v>2.710354302843582</v>
      </c>
      <c r="R47" s="108">
        <f>N47/N$50*100</f>
        <v>2.6275303643724697</v>
      </c>
      <c r="S47" s="109">
        <f t="shared" si="2"/>
        <v>2.9946743138058176</v>
      </c>
      <c r="T47" s="66"/>
    </row>
    <row r="48" spans="1:20" ht="12.75">
      <c r="A48" s="65"/>
      <c r="B48" s="78"/>
      <c r="C48" s="114"/>
      <c r="D48" s="114"/>
      <c r="E48" s="114"/>
      <c r="F48" s="114"/>
      <c r="G48" s="114"/>
      <c r="H48" s="114"/>
      <c r="I48" s="107"/>
      <c r="J48" s="107"/>
      <c r="K48" s="107"/>
      <c r="L48" s="107"/>
      <c r="M48" s="107"/>
      <c r="N48" s="107"/>
      <c r="O48" s="120"/>
      <c r="P48" s="139"/>
      <c r="Q48" s="108"/>
      <c r="R48" s="108"/>
      <c r="S48" s="109"/>
      <c r="T48" s="66"/>
    </row>
    <row r="49" spans="1:20" ht="12.75">
      <c r="A49" s="65" t="s">
        <v>58</v>
      </c>
      <c r="B49" s="78">
        <v>436</v>
      </c>
      <c r="C49" s="114">
        <v>579</v>
      </c>
      <c r="D49" s="114">
        <v>254</v>
      </c>
      <c r="E49" s="114">
        <v>331</v>
      </c>
      <c r="F49" s="114">
        <v>354</v>
      </c>
      <c r="G49" s="114">
        <v>415</v>
      </c>
      <c r="H49" s="114">
        <v>222</v>
      </c>
      <c r="I49" s="107">
        <v>332</v>
      </c>
      <c r="J49" s="107">
        <v>81</v>
      </c>
      <c r="K49" s="107">
        <v>42</v>
      </c>
      <c r="L49" s="107">
        <v>70</v>
      </c>
      <c r="M49" s="107">
        <v>53</v>
      </c>
      <c r="N49" s="107">
        <v>76</v>
      </c>
      <c r="O49" s="83">
        <v>63</v>
      </c>
      <c r="P49" s="139">
        <f>B49/B$50*100</f>
        <v>2.744382199282432</v>
      </c>
      <c r="Q49" s="108">
        <f>M49/M$50*100</f>
        <v>0.22065864523918566</v>
      </c>
      <c r="R49" s="108">
        <f>N49/N$50*100</f>
        <v>0.3076923076923077</v>
      </c>
      <c r="S49" s="109">
        <f t="shared" si="2"/>
        <v>0.2580909463334699</v>
      </c>
      <c r="T49" s="66"/>
    </row>
    <row r="50" spans="1:20" ht="12.75">
      <c r="A50" s="68" t="s">
        <v>11</v>
      </c>
      <c r="B50" s="115">
        <v>15887</v>
      </c>
      <c r="C50" s="116">
        <v>16769</v>
      </c>
      <c r="D50" s="116">
        <v>18420</v>
      </c>
      <c r="E50" s="116">
        <v>17768</v>
      </c>
      <c r="F50" s="116">
        <v>16533</v>
      </c>
      <c r="G50" s="116">
        <v>17627</v>
      </c>
      <c r="H50" s="116">
        <v>18873</v>
      </c>
      <c r="I50" s="116">
        <v>19521</v>
      </c>
      <c r="J50" s="116">
        <v>20238</v>
      </c>
      <c r="K50" s="116">
        <v>21193</v>
      </c>
      <c r="L50" s="116">
        <v>23289</v>
      </c>
      <c r="M50" s="116">
        <v>24019</v>
      </c>
      <c r="N50" s="116">
        <v>24700</v>
      </c>
      <c r="O50" s="116">
        <v>24410</v>
      </c>
      <c r="P50" s="116">
        <v>100</v>
      </c>
      <c r="Q50" s="116">
        <v>100</v>
      </c>
      <c r="R50" s="116">
        <v>100</v>
      </c>
      <c r="S50" s="158">
        <v>100</v>
      </c>
      <c r="T50" s="66"/>
    </row>
    <row r="51" spans="1:20" ht="12.75">
      <c r="A51" s="90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132"/>
      <c r="O51" s="132"/>
      <c r="P51" s="75"/>
      <c r="Q51" s="132"/>
      <c r="R51" s="132"/>
      <c r="S51" s="66"/>
      <c r="T51" s="66"/>
    </row>
    <row r="52" spans="1:20" ht="12.75">
      <c r="A52" s="194" t="s">
        <v>112</v>
      </c>
      <c r="B52" s="195" t="s">
        <v>60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68"/>
      <c r="O52" s="68"/>
      <c r="P52" s="93"/>
      <c r="Q52" s="93"/>
      <c r="R52" s="93"/>
      <c r="S52" s="66"/>
      <c r="T52" s="66"/>
    </row>
    <row r="53" spans="1:20" ht="12.75">
      <c r="A53" s="122" t="s">
        <v>107</v>
      </c>
      <c r="B53" s="89" t="s">
        <v>136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5"/>
      <c r="P53" s="66"/>
      <c r="Q53" s="66"/>
      <c r="R53" s="66"/>
      <c r="S53" s="66"/>
      <c r="T53" s="66"/>
    </row>
    <row r="54" spans="1:20" ht="12.75">
      <c r="A54" s="122"/>
      <c r="B54" s="89" t="s">
        <v>133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5"/>
      <c r="P54" s="66"/>
      <c r="Q54" s="66"/>
      <c r="R54" s="66"/>
      <c r="S54" s="66"/>
      <c r="T54" s="66"/>
    </row>
    <row r="55" spans="1:20" ht="12.75">
      <c r="A55" s="122" t="s">
        <v>62</v>
      </c>
      <c r="B55" s="89" t="s">
        <v>138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5"/>
      <c r="P55" s="66"/>
      <c r="Q55" s="66"/>
      <c r="R55" s="66"/>
      <c r="S55" s="66"/>
      <c r="T55" s="66"/>
    </row>
    <row r="56" spans="1:20" ht="12.75">
      <c r="A56" s="122" t="s">
        <v>9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5"/>
      <c r="P56" s="66"/>
      <c r="Q56" s="66"/>
      <c r="R56" s="66"/>
      <c r="S56" s="66"/>
      <c r="T56" s="66"/>
    </row>
    <row r="59" ht="12.75">
      <c r="A59" s="11"/>
    </row>
    <row r="60" ht="12.75">
      <c r="A60" s="11"/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AB64"/>
  <sheetViews>
    <sheetView zoomScale="75" zoomScaleNormal="75" workbookViewId="0" topLeftCell="A1">
      <selection activeCell="A35" sqref="A35"/>
    </sheetView>
  </sheetViews>
  <sheetFormatPr defaultColWidth="9.140625" defaultRowHeight="12.75"/>
  <cols>
    <col min="1" max="1" width="69.8515625" style="24" customWidth="1"/>
    <col min="2" max="19" width="7.28125" style="0" customWidth="1"/>
    <col min="20" max="20" width="9.28125" style="0" customWidth="1"/>
    <col min="21" max="21" width="8.8515625" style="45" customWidth="1"/>
  </cols>
  <sheetData>
    <row r="1" spans="1:21" ht="12.75">
      <c r="A1" s="90" t="s">
        <v>154</v>
      </c>
      <c r="B1" s="66" t="s">
        <v>124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91"/>
    </row>
    <row r="2" spans="1:21" ht="12.7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  <c r="T2" s="66"/>
      <c r="U2" s="91"/>
    </row>
    <row r="3" spans="1:21" ht="12.75">
      <c r="A3" s="90"/>
      <c r="B3" s="95">
        <v>1995</v>
      </c>
      <c r="C3" s="96">
        <v>1996</v>
      </c>
      <c r="D3" s="96">
        <v>1997</v>
      </c>
      <c r="E3" s="96">
        <v>1998</v>
      </c>
      <c r="F3" s="96">
        <v>1999</v>
      </c>
      <c r="G3" s="96">
        <v>2000</v>
      </c>
      <c r="H3" s="96">
        <v>2001</v>
      </c>
      <c r="I3" s="96">
        <v>2002</v>
      </c>
      <c r="J3" s="97">
        <v>2003</v>
      </c>
      <c r="K3" s="97">
        <v>2004</v>
      </c>
      <c r="L3" s="97">
        <v>2005</v>
      </c>
      <c r="M3" s="97">
        <v>2006</v>
      </c>
      <c r="N3" s="97">
        <v>2007</v>
      </c>
      <c r="O3" s="97">
        <v>2008</v>
      </c>
      <c r="P3" s="96">
        <v>1995</v>
      </c>
      <c r="Q3" s="97">
        <v>2006</v>
      </c>
      <c r="R3" s="97">
        <v>2007</v>
      </c>
      <c r="S3" s="98">
        <v>2008</v>
      </c>
      <c r="T3" s="66"/>
      <c r="U3" s="91"/>
    </row>
    <row r="4" spans="1:28" s="35" customFormat="1" ht="12.75">
      <c r="A4" s="90"/>
      <c r="B4" s="99" t="s">
        <v>24</v>
      </c>
      <c r="C4" s="100"/>
      <c r="D4" s="100"/>
      <c r="E4" s="100"/>
      <c r="F4" s="100"/>
      <c r="G4" s="101"/>
      <c r="H4" s="100"/>
      <c r="I4" s="100"/>
      <c r="J4" s="100"/>
      <c r="K4" s="100"/>
      <c r="L4" s="100"/>
      <c r="M4" s="100"/>
      <c r="N4" s="100"/>
      <c r="O4" s="96"/>
      <c r="P4" s="100" t="s">
        <v>18</v>
      </c>
      <c r="Q4" s="100"/>
      <c r="R4" s="100"/>
      <c r="S4" s="102"/>
      <c r="T4" s="103"/>
      <c r="U4" s="104"/>
      <c r="V4" s="46"/>
      <c r="W4" s="46"/>
      <c r="X4" s="46"/>
      <c r="Y4" s="46"/>
      <c r="Z4" s="46"/>
      <c r="AA4" s="46"/>
      <c r="AB4" s="46"/>
    </row>
    <row r="5" spans="1:21" ht="12.75">
      <c r="A5" s="105" t="s">
        <v>66</v>
      </c>
      <c r="B5" s="106">
        <v>8294</v>
      </c>
      <c r="C5" s="107">
        <v>7803</v>
      </c>
      <c r="D5" s="107">
        <v>7595</v>
      </c>
      <c r="E5" s="107">
        <v>5944</v>
      </c>
      <c r="F5" s="107">
        <v>5043</v>
      </c>
      <c r="G5" s="107">
        <v>5277</v>
      </c>
      <c r="H5" s="107">
        <v>5066</v>
      </c>
      <c r="I5" s="107">
        <v>4403</v>
      </c>
      <c r="J5" s="107">
        <v>3849</v>
      </c>
      <c r="K5" s="107">
        <v>3745</v>
      </c>
      <c r="L5" s="107">
        <v>4249</v>
      </c>
      <c r="M5" s="107">
        <v>4837</v>
      </c>
      <c r="N5" s="107">
        <v>5130</v>
      </c>
      <c r="O5" s="120">
        <v>5788</v>
      </c>
      <c r="P5" s="280">
        <f>B5/B$52*100</f>
        <v>52.20620633222131</v>
      </c>
      <c r="Q5" s="108">
        <f aca="true" t="shared" si="0" ref="Q5:S6">M5/M$52*100</f>
        <v>20.138223906074355</v>
      </c>
      <c r="R5" s="108">
        <f t="shared" si="0"/>
        <v>20.76923076923077</v>
      </c>
      <c r="S5" s="109">
        <f t="shared" si="0"/>
        <v>23.711593609176568</v>
      </c>
      <c r="T5" s="66"/>
      <c r="U5" s="91"/>
    </row>
    <row r="6" spans="1:21" ht="12.75">
      <c r="A6" s="110" t="s">
        <v>67</v>
      </c>
      <c r="B6" s="106">
        <v>3518</v>
      </c>
      <c r="C6" s="107">
        <v>3303</v>
      </c>
      <c r="D6" s="107">
        <v>3358</v>
      </c>
      <c r="E6" s="107">
        <v>2916</v>
      </c>
      <c r="F6" s="107">
        <v>2429</v>
      </c>
      <c r="G6" s="107">
        <v>2346</v>
      </c>
      <c r="H6" s="107">
        <v>2164</v>
      </c>
      <c r="I6" s="107">
        <v>1882</v>
      </c>
      <c r="J6" s="107">
        <v>1514</v>
      </c>
      <c r="K6" s="107">
        <v>1489</v>
      </c>
      <c r="L6" s="107">
        <v>1574</v>
      </c>
      <c r="M6" s="107">
        <v>1650</v>
      </c>
      <c r="N6" s="107">
        <v>1914</v>
      </c>
      <c r="O6" s="83">
        <v>2358</v>
      </c>
      <c r="P6" s="280">
        <f>B6/B$52*100</f>
        <v>22.14389123182476</v>
      </c>
      <c r="Q6" s="108">
        <f t="shared" si="0"/>
        <v>6.869561597068988</v>
      </c>
      <c r="R6" s="108">
        <f t="shared" si="0"/>
        <v>7.748987854251012</v>
      </c>
      <c r="S6" s="109">
        <f t="shared" si="0"/>
        <v>9.659975419909873</v>
      </c>
      <c r="T6" s="66"/>
      <c r="U6" s="91"/>
    </row>
    <row r="7" spans="1:21" ht="12.75">
      <c r="A7" s="110" t="s">
        <v>68</v>
      </c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20"/>
      <c r="P7" s="280"/>
      <c r="Q7" s="108"/>
      <c r="R7" s="108"/>
      <c r="S7" s="109"/>
      <c r="T7" s="66"/>
      <c r="U7" s="91"/>
    </row>
    <row r="8" spans="1:21" ht="12.75">
      <c r="A8" s="112" t="s">
        <v>69</v>
      </c>
      <c r="B8" s="106">
        <v>2423</v>
      </c>
      <c r="C8" s="107">
        <v>2415</v>
      </c>
      <c r="D8" s="107">
        <v>2498</v>
      </c>
      <c r="E8" s="107">
        <v>2228</v>
      </c>
      <c r="F8" s="107">
        <v>1956</v>
      </c>
      <c r="G8" s="107">
        <v>1800</v>
      </c>
      <c r="H8" s="107">
        <v>1697</v>
      </c>
      <c r="I8" s="107">
        <v>1480</v>
      </c>
      <c r="J8" s="107">
        <v>1101</v>
      </c>
      <c r="K8" s="107">
        <v>1167</v>
      </c>
      <c r="L8" s="107">
        <v>1260</v>
      </c>
      <c r="M8" s="107">
        <v>1367</v>
      </c>
      <c r="N8" s="107">
        <v>1569</v>
      </c>
      <c r="O8" s="120">
        <v>1924</v>
      </c>
      <c r="P8" s="280">
        <f>B8/B$52*100</f>
        <v>15.25146346069113</v>
      </c>
      <c r="Q8" s="108">
        <f aca="true" t="shared" si="1" ref="Q8:S10">M8/M$52*100</f>
        <v>5.691327698905034</v>
      </c>
      <c r="R8" s="108">
        <f t="shared" si="1"/>
        <v>6.352226720647773</v>
      </c>
      <c r="S8" s="109">
        <f t="shared" si="1"/>
        <v>7.882015567390415</v>
      </c>
      <c r="T8" s="66"/>
      <c r="U8" s="91"/>
    </row>
    <row r="9" spans="1:21" ht="12.75">
      <c r="A9" s="110" t="s">
        <v>70</v>
      </c>
      <c r="B9" s="106">
        <v>4776</v>
      </c>
      <c r="C9" s="107">
        <v>4500</v>
      </c>
      <c r="D9" s="107">
        <v>4237</v>
      </c>
      <c r="E9" s="107">
        <v>3028</v>
      </c>
      <c r="F9" s="107">
        <v>2614</v>
      </c>
      <c r="G9" s="107">
        <v>2931</v>
      </c>
      <c r="H9" s="107">
        <v>2902</v>
      </c>
      <c r="I9" s="107">
        <v>2521</v>
      </c>
      <c r="J9" s="107">
        <v>2335</v>
      </c>
      <c r="K9" s="107">
        <v>2256</v>
      </c>
      <c r="L9" s="107">
        <v>2675</v>
      </c>
      <c r="M9" s="107">
        <v>3187</v>
      </c>
      <c r="N9" s="107">
        <v>3216</v>
      </c>
      <c r="O9" s="120">
        <v>3430</v>
      </c>
      <c r="P9" s="280">
        <f>B9/B$52*100</f>
        <v>30.062315100396553</v>
      </c>
      <c r="Q9" s="108">
        <f t="shared" si="1"/>
        <v>13.268662309005371</v>
      </c>
      <c r="R9" s="108">
        <f t="shared" si="1"/>
        <v>13.020242914979757</v>
      </c>
      <c r="S9" s="109">
        <f t="shared" si="1"/>
        <v>14.051618189266692</v>
      </c>
      <c r="T9" s="66"/>
      <c r="U9" s="91"/>
    </row>
    <row r="10" spans="1:21" ht="12.75">
      <c r="A10" s="112" t="s">
        <v>71</v>
      </c>
      <c r="B10" s="106">
        <v>111</v>
      </c>
      <c r="C10" s="107">
        <v>105</v>
      </c>
      <c r="D10" s="107">
        <v>194</v>
      </c>
      <c r="E10" s="107">
        <v>139</v>
      </c>
      <c r="F10" s="107">
        <v>142</v>
      </c>
      <c r="G10" s="107">
        <v>135</v>
      </c>
      <c r="H10" s="107">
        <v>111</v>
      </c>
      <c r="I10" s="107">
        <v>180</v>
      </c>
      <c r="J10" s="107">
        <v>208</v>
      </c>
      <c r="K10" s="107">
        <v>228</v>
      </c>
      <c r="L10" s="107">
        <v>238</v>
      </c>
      <c r="M10" s="107">
        <v>256</v>
      </c>
      <c r="N10" s="107">
        <v>331</v>
      </c>
      <c r="O10" s="120">
        <v>420</v>
      </c>
      <c r="P10" s="280">
        <f>B10/B$52*100</f>
        <v>0.6986844589916285</v>
      </c>
      <c r="Q10" s="108">
        <f t="shared" si="1"/>
        <v>1.0658228902119156</v>
      </c>
      <c r="R10" s="108">
        <f t="shared" si="1"/>
        <v>1.3400809716599191</v>
      </c>
      <c r="S10" s="109">
        <f t="shared" si="1"/>
        <v>1.7206063088897994</v>
      </c>
      <c r="T10" s="66"/>
      <c r="U10" s="91"/>
    </row>
    <row r="11" spans="1:21" ht="12.75">
      <c r="A11" s="112" t="s">
        <v>68</v>
      </c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20"/>
      <c r="P11" s="280"/>
      <c r="Q11" s="108"/>
      <c r="R11" s="108"/>
      <c r="S11" s="109"/>
      <c r="T11" s="66"/>
      <c r="U11" s="91"/>
    </row>
    <row r="12" spans="1:21" ht="12.75">
      <c r="A12" s="113" t="s">
        <v>158</v>
      </c>
      <c r="B12" s="106">
        <v>60</v>
      </c>
      <c r="C12" s="107">
        <v>67</v>
      </c>
      <c r="D12" s="107">
        <v>151</v>
      </c>
      <c r="E12" s="107">
        <v>89</v>
      </c>
      <c r="F12" s="107">
        <v>90</v>
      </c>
      <c r="G12" s="107">
        <v>77</v>
      </c>
      <c r="H12" s="107">
        <v>66</v>
      </c>
      <c r="I12" s="107">
        <v>86</v>
      </c>
      <c r="J12" s="107">
        <v>135</v>
      </c>
      <c r="K12" s="107">
        <v>144</v>
      </c>
      <c r="L12" s="107">
        <v>140</v>
      </c>
      <c r="M12" s="107">
        <v>146</v>
      </c>
      <c r="N12" s="107">
        <v>219</v>
      </c>
      <c r="O12" s="120">
        <v>300</v>
      </c>
      <c r="P12" s="280">
        <f>B12/B$52*100</f>
        <v>0.37766727513060994</v>
      </c>
      <c r="Q12" s="108">
        <f aca="true" t="shared" si="2" ref="Q12:S13">M12/M$52*100</f>
        <v>0.6078521170739831</v>
      </c>
      <c r="R12" s="108">
        <f t="shared" si="2"/>
        <v>0.8866396761133603</v>
      </c>
      <c r="S12" s="109">
        <f t="shared" si="2"/>
        <v>1.2290045063498567</v>
      </c>
      <c r="T12" s="66"/>
      <c r="U12" s="91"/>
    </row>
    <row r="13" spans="1:21" ht="12.75">
      <c r="A13" s="112" t="s">
        <v>73</v>
      </c>
      <c r="B13" s="106">
        <v>133</v>
      </c>
      <c r="C13" s="107">
        <v>84</v>
      </c>
      <c r="D13" s="107">
        <v>87</v>
      </c>
      <c r="E13" s="107">
        <v>55</v>
      </c>
      <c r="F13" s="107">
        <v>89</v>
      </c>
      <c r="G13" s="107">
        <v>71</v>
      </c>
      <c r="H13" s="107">
        <v>101</v>
      </c>
      <c r="I13" s="107">
        <v>83</v>
      </c>
      <c r="J13" s="107">
        <v>54</v>
      </c>
      <c r="K13" s="107">
        <v>45</v>
      </c>
      <c r="L13" s="107">
        <v>52</v>
      </c>
      <c r="M13" s="107">
        <v>63</v>
      </c>
      <c r="N13" s="107">
        <v>39</v>
      </c>
      <c r="O13" s="120">
        <v>62</v>
      </c>
      <c r="P13" s="280">
        <f>B13/B$52*100</f>
        <v>0.8371624598728521</v>
      </c>
      <c r="Q13" s="108">
        <f t="shared" si="2"/>
        <v>0.2622923518880886</v>
      </c>
      <c r="R13" s="108">
        <f t="shared" si="2"/>
        <v>0.15789473684210525</v>
      </c>
      <c r="S13" s="109">
        <f t="shared" si="2"/>
        <v>0.25399426464563707</v>
      </c>
      <c r="T13" s="66"/>
      <c r="U13" s="91"/>
    </row>
    <row r="14" spans="1:21" ht="12.75">
      <c r="A14" s="112" t="s">
        <v>68</v>
      </c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20"/>
      <c r="P14" s="280"/>
      <c r="Q14" s="108"/>
      <c r="R14" s="108"/>
      <c r="S14" s="109"/>
      <c r="T14" s="66"/>
      <c r="U14" s="91"/>
    </row>
    <row r="15" spans="1:21" ht="12.75">
      <c r="A15" s="113" t="s">
        <v>74</v>
      </c>
      <c r="B15" s="106">
        <v>131</v>
      </c>
      <c r="C15" s="107">
        <v>83</v>
      </c>
      <c r="D15" s="107">
        <v>87</v>
      </c>
      <c r="E15" s="107">
        <v>53</v>
      </c>
      <c r="F15" s="107">
        <v>87</v>
      </c>
      <c r="G15" s="107">
        <v>71</v>
      </c>
      <c r="H15" s="107">
        <v>101</v>
      </c>
      <c r="I15" s="107">
        <v>83</v>
      </c>
      <c r="J15" s="107">
        <v>54</v>
      </c>
      <c r="K15" s="107">
        <v>44</v>
      </c>
      <c r="L15" s="107">
        <v>52</v>
      </c>
      <c r="M15" s="107">
        <v>62</v>
      </c>
      <c r="N15" s="107">
        <v>39</v>
      </c>
      <c r="O15" s="120">
        <v>60</v>
      </c>
      <c r="P15" s="280">
        <f>B15/B$52*100</f>
        <v>0.8245735507018317</v>
      </c>
      <c r="Q15" s="108">
        <f aca="true" t="shared" si="3" ref="Q15:S16">M15/M$52*100</f>
        <v>0.25812898122319833</v>
      </c>
      <c r="R15" s="108">
        <f t="shared" si="3"/>
        <v>0.15789473684210525</v>
      </c>
      <c r="S15" s="109">
        <f t="shared" si="3"/>
        <v>0.24580090126997134</v>
      </c>
      <c r="T15" s="66"/>
      <c r="U15" s="91"/>
    </row>
    <row r="16" spans="1:21" ht="12.75">
      <c r="A16" s="112" t="s">
        <v>75</v>
      </c>
      <c r="B16" s="106">
        <v>1560</v>
      </c>
      <c r="C16" s="107">
        <v>1411</v>
      </c>
      <c r="D16" s="107">
        <v>1434</v>
      </c>
      <c r="E16" s="107">
        <v>1177</v>
      </c>
      <c r="F16" s="107">
        <v>1037</v>
      </c>
      <c r="G16" s="107">
        <v>1283</v>
      </c>
      <c r="H16" s="107">
        <v>1300</v>
      </c>
      <c r="I16" s="107">
        <v>970</v>
      </c>
      <c r="J16" s="107">
        <v>882</v>
      </c>
      <c r="K16" s="107">
        <v>800</v>
      </c>
      <c r="L16" s="107">
        <v>977</v>
      </c>
      <c r="M16" s="107">
        <v>1121</v>
      </c>
      <c r="N16" s="107">
        <v>1080</v>
      </c>
      <c r="O16" s="120">
        <v>1102</v>
      </c>
      <c r="P16" s="280">
        <f>B16/B$52*100</f>
        <v>9.819349153395859</v>
      </c>
      <c r="Q16" s="108">
        <f t="shared" si="3"/>
        <v>4.667138515342021</v>
      </c>
      <c r="R16" s="108">
        <f t="shared" si="3"/>
        <v>4.37246963562753</v>
      </c>
      <c r="S16" s="109">
        <f t="shared" si="3"/>
        <v>4.514543219991807</v>
      </c>
      <c r="T16" s="66"/>
      <c r="U16" s="91"/>
    </row>
    <row r="17" spans="1:21" ht="12.75">
      <c r="A17" s="112" t="s">
        <v>68</v>
      </c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20"/>
      <c r="P17" s="280"/>
      <c r="Q17" s="108"/>
      <c r="R17" s="108"/>
      <c r="S17" s="109"/>
      <c r="T17" s="66"/>
      <c r="U17" s="91"/>
    </row>
    <row r="18" spans="1:21" ht="12.75">
      <c r="A18" s="113" t="s">
        <v>76</v>
      </c>
      <c r="B18" s="106">
        <v>607</v>
      </c>
      <c r="C18" s="107">
        <v>398</v>
      </c>
      <c r="D18" s="107">
        <v>399</v>
      </c>
      <c r="E18" s="107">
        <v>291</v>
      </c>
      <c r="F18" s="107">
        <v>279</v>
      </c>
      <c r="G18" s="107">
        <v>181</v>
      </c>
      <c r="H18" s="107">
        <v>225</v>
      </c>
      <c r="I18" s="107">
        <v>176</v>
      </c>
      <c r="J18" s="107">
        <v>163</v>
      </c>
      <c r="K18" s="107">
        <v>191</v>
      </c>
      <c r="L18" s="107">
        <v>249</v>
      </c>
      <c r="M18" s="107">
        <v>310</v>
      </c>
      <c r="N18" s="107">
        <v>280</v>
      </c>
      <c r="O18" s="83">
        <v>287</v>
      </c>
      <c r="P18" s="280">
        <f>B18/B$52*100</f>
        <v>3.8207339334046706</v>
      </c>
      <c r="Q18" s="108">
        <f aca="true" t="shared" si="4" ref="Q18:R21">M18/M$52*100</f>
        <v>1.2906449061159915</v>
      </c>
      <c r="R18" s="108">
        <f t="shared" si="4"/>
        <v>1.1336032388663968</v>
      </c>
      <c r="S18" s="109">
        <f>O18/O$52*100</f>
        <v>1.1757476444080295</v>
      </c>
      <c r="T18" s="66"/>
      <c r="U18" s="91"/>
    </row>
    <row r="19" spans="1:21" ht="12.75">
      <c r="A19" s="113" t="s">
        <v>77</v>
      </c>
      <c r="B19" s="106">
        <v>319</v>
      </c>
      <c r="C19" s="107">
        <v>357</v>
      </c>
      <c r="D19" s="107">
        <v>351</v>
      </c>
      <c r="E19" s="107">
        <v>285</v>
      </c>
      <c r="F19" s="107">
        <v>232</v>
      </c>
      <c r="G19" s="107">
        <v>227</v>
      </c>
      <c r="H19" s="107">
        <v>301</v>
      </c>
      <c r="I19" s="107">
        <v>233</v>
      </c>
      <c r="J19" s="107">
        <v>216</v>
      </c>
      <c r="K19" s="107">
        <v>208</v>
      </c>
      <c r="L19" s="107">
        <v>297</v>
      </c>
      <c r="M19" s="107">
        <v>366</v>
      </c>
      <c r="N19" s="107">
        <v>418</v>
      </c>
      <c r="O19" s="83">
        <v>345</v>
      </c>
      <c r="P19" s="280">
        <f>B19/B$52*100</f>
        <v>2.0079310127777426</v>
      </c>
      <c r="Q19" s="108">
        <f t="shared" si="4"/>
        <v>1.523793663349848</v>
      </c>
      <c r="R19" s="108">
        <f t="shared" si="4"/>
        <v>1.6923076923076923</v>
      </c>
      <c r="S19" s="109">
        <f>O19/O$52*100</f>
        <v>1.413355182302335</v>
      </c>
      <c r="T19" s="66"/>
      <c r="U19" s="91"/>
    </row>
    <row r="20" spans="1:21" ht="12.75">
      <c r="A20" s="113" t="s">
        <v>78</v>
      </c>
      <c r="B20" s="106">
        <v>609</v>
      </c>
      <c r="C20" s="107">
        <v>616</v>
      </c>
      <c r="D20" s="107">
        <v>639</v>
      </c>
      <c r="E20" s="107">
        <v>583</v>
      </c>
      <c r="F20" s="107">
        <v>498</v>
      </c>
      <c r="G20" s="107">
        <v>834</v>
      </c>
      <c r="H20" s="107">
        <v>727</v>
      </c>
      <c r="I20" s="107">
        <v>543</v>
      </c>
      <c r="J20" s="107">
        <v>469</v>
      </c>
      <c r="K20" s="107">
        <v>362</v>
      </c>
      <c r="L20" s="107">
        <v>376</v>
      </c>
      <c r="M20" s="107">
        <v>393</v>
      </c>
      <c r="N20" s="107">
        <v>324</v>
      </c>
      <c r="O20" s="83">
        <v>410</v>
      </c>
      <c r="P20" s="280">
        <f>B20/B$52*100</f>
        <v>3.8333228425756904</v>
      </c>
      <c r="Q20" s="108">
        <f t="shared" si="4"/>
        <v>1.636204671301886</v>
      </c>
      <c r="R20" s="108">
        <f t="shared" si="4"/>
        <v>1.311740890688259</v>
      </c>
      <c r="S20" s="109">
        <f>O20/O$52*100</f>
        <v>1.6796394920114706</v>
      </c>
      <c r="T20" s="66"/>
      <c r="U20" s="91"/>
    </row>
    <row r="21" spans="1:21" ht="12.75">
      <c r="A21" s="112" t="s">
        <v>79</v>
      </c>
      <c r="B21" s="106">
        <v>2415</v>
      </c>
      <c r="C21" s="107">
        <v>2437</v>
      </c>
      <c r="D21" s="107">
        <v>2087</v>
      </c>
      <c r="E21" s="107">
        <v>1201</v>
      </c>
      <c r="F21" s="107">
        <v>990</v>
      </c>
      <c r="G21" s="107">
        <v>1010</v>
      </c>
      <c r="H21" s="107">
        <v>998</v>
      </c>
      <c r="I21" s="107">
        <v>951</v>
      </c>
      <c r="J21" s="107">
        <v>863</v>
      </c>
      <c r="K21" s="107">
        <v>845</v>
      </c>
      <c r="L21" s="107">
        <v>921</v>
      </c>
      <c r="M21" s="107">
        <v>1083</v>
      </c>
      <c r="N21" s="107">
        <v>1060</v>
      </c>
      <c r="O21" s="83">
        <v>1144</v>
      </c>
      <c r="P21" s="280">
        <f>B21/B$52*100</f>
        <v>15.201107824007048</v>
      </c>
      <c r="Q21" s="108">
        <f t="shared" si="4"/>
        <v>4.50893043007619</v>
      </c>
      <c r="R21" s="108">
        <f t="shared" si="4"/>
        <v>4.291497975708502</v>
      </c>
      <c r="S21" s="109">
        <f>O21/O$52*100</f>
        <v>4.686603850880786</v>
      </c>
      <c r="T21" s="66"/>
      <c r="U21" s="91"/>
    </row>
    <row r="22" spans="1:21" ht="12.75">
      <c r="A22" s="112" t="s">
        <v>68</v>
      </c>
      <c r="B22" s="106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20"/>
      <c r="P22" s="280"/>
      <c r="Q22" s="108"/>
      <c r="R22" s="108"/>
      <c r="S22" s="109"/>
      <c r="T22" s="66"/>
      <c r="U22" s="91"/>
    </row>
    <row r="23" spans="1:21" ht="12.75">
      <c r="A23" s="113" t="s">
        <v>80</v>
      </c>
      <c r="B23" s="106">
        <v>413</v>
      </c>
      <c r="C23" s="107">
        <v>230</v>
      </c>
      <c r="D23" s="107">
        <v>185</v>
      </c>
      <c r="E23" s="107">
        <v>111</v>
      </c>
      <c r="F23" s="107">
        <v>120</v>
      </c>
      <c r="G23" s="107">
        <v>56</v>
      </c>
      <c r="H23" s="107">
        <v>72</v>
      </c>
      <c r="I23" s="107">
        <v>45</v>
      </c>
      <c r="J23" s="107">
        <v>28</v>
      </c>
      <c r="K23" s="107">
        <v>25</v>
      </c>
      <c r="L23" s="107">
        <v>21</v>
      </c>
      <c r="M23" s="107">
        <v>31</v>
      </c>
      <c r="N23" s="107">
        <v>30</v>
      </c>
      <c r="O23" s="83">
        <v>17</v>
      </c>
      <c r="P23" s="280">
        <f aca="true" t="shared" si="5" ref="P23:P29">B23/B$52*100</f>
        <v>2.5996097438156984</v>
      </c>
      <c r="Q23" s="108">
        <f aca="true" t="shared" si="6" ref="Q23:R29">M23/M$52*100</f>
        <v>0.12906449061159916</v>
      </c>
      <c r="R23" s="108">
        <f t="shared" si="6"/>
        <v>0.12145748987854252</v>
      </c>
      <c r="S23" s="109">
        <f aca="true" t="shared" si="7" ref="S23:S29">O23/O$52*100</f>
        <v>0.06964358869315854</v>
      </c>
      <c r="T23" s="66"/>
      <c r="U23" s="91"/>
    </row>
    <row r="24" spans="1:21" ht="12.75">
      <c r="A24" s="113" t="s">
        <v>81</v>
      </c>
      <c r="B24" s="106">
        <v>491</v>
      </c>
      <c r="C24" s="107">
        <v>504</v>
      </c>
      <c r="D24" s="107">
        <v>539</v>
      </c>
      <c r="E24" s="107">
        <v>458</v>
      </c>
      <c r="F24" s="107">
        <v>338</v>
      </c>
      <c r="G24" s="107">
        <v>413</v>
      </c>
      <c r="H24" s="107">
        <v>315</v>
      </c>
      <c r="I24" s="107">
        <v>247</v>
      </c>
      <c r="J24" s="107">
        <v>207</v>
      </c>
      <c r="K24" s="107">
        <v>197</v>
      </c>
      <c r="L24" s="107">
        <v>162</v>
      </c>
      <c r="M24" s="107">
        <v>232</v>
      </c>
      <c r="N24" s="107">
        <v>227</v>
      </c>
      <c r="O24" s="83">
        <v>252</v>
      </c>
      <c r="P24" s="280">
        <f t="shared" si="5"/>
        <v>3.0905772014854915</v>
      </c>
      <c r="Q24" s="108">
        <f t="shared" si="6"/>
        <v>0.9659019942545484</v>
      </c>
      <c r="R24" s="108">
        <f t="shared" si="6"/>
        <v>0.9190283400809716</v>
      </c>
      <c r="S24" s="109">
        <f t="shared" si="7"/>
        <v>1.0323637853338796</v>
      </c>
      <c r="T24" s="66"/>
      <c r="U24" s="91"/>
    </row>
    <row r="25" spans="1:21" ht="12.75">
      <c r="A25" s="113" t="s">
        <v>82</v>
      </c>
      <c r="B25" s="106">
        <v>93</v>
      </c>
      <c r="C25" s="107">
        <v>109</v>
      </c>
      <c r="D25" s="107">
        <v>97</v>
      </c>
      <c r="E25" s="107">
        <v>95</v>
      </c>
      <c r="F25" s="107">
        <v>87</v>
      </c>
      <c r="G25" s="107">
        <v>97</v>
      </c>
      <c r="H25" s="107">
        <v>125</v>
      </c>
      <c r="I25" s="107">
        <v>130</v>
      </c>
      <c r="J25" s="107">
        <v>104</v>
      </c>
      <c r="K25" s="107">
        <v>128</v>
      </c>
      <c r="L25" s="107">
        <v>147</v>
      </c>
      <c r="M25" s="107">
        <v>171</v>
      </c>
      <c r="N25" s="107">
        <v>171</v>
      </c>
      <c r="O25" s="83">
        <v>191</v>
      </c>
      <c r="P25" s="280">
        <f t="shared" si="5"/>
        <v>0.5853842764524454</v>
      </c>
      <c r="Q25" s="108">
        <f t="shared" si="6"/>
        <v>0.7119363836962405</v>
      </c>
      <c r="R25" s="108">
        <f t="shared" si="6"/>
        <v>0.6923076923076923</v>
      </c>
      <c r="S25" s="109">
        <f t="shared" si="7"/>
        <v>0.7824662023760753</v>
      </c>
      <c r="T25" s="66"/>
      <c r="U25" s="91"/>
    </row>
    <row r="26" spans="1:21" ht="12.75">
      <c r="A26" s="113" t="s">
        <v>83</v>
      </c>
      <c r="B26" s="106">
        <v>47</v>
      </c>
      <c r="C26" s="107">
        <v>53</v>
      </c>
      <c r="D26" s="107">
        <v>71</v>
      </c>
      <c r="E26" s="107">
        <v>48</v>
      </c>
      <c r="F26" s="107">
        <v>43</v>
      </c>
      <c r="G26" s="107">
        <v>66</v>
      </c>
      <c r="H26" s="107">
        <v>50</v>
      </c>
      <c r="I26" s="107">
        <v>80</v>
      </c>
      <c r="J26" s="107">
        <v>88</v>
      </c>
      <c r="K26" s="107">
        <v>78</v>
      </c>
      <c r="L26" s="107">
        <v>92</v>
      </c>
      <c r="M26" s="107">
        <v>97</v>
      </c>
      <c r="N26" s="107">
        <v>93</v>
      </c>
      <c r="O26" s="83">
        <v>95</v>
      </c>
      <c r="P26" s="280">
        <f t="shared" si="5"/>
        <v>0.2958393655189778</v>
      </c>
      <c r="Q26" s="108">
        <f t="shared" si="6"/>
        <v>0.4038469544943586</v>
      </c>
      <c r="R26" s="108">
        <f t="shared" si="6"/>
        <v>0.3765182186234818</v>
      </c>
      <c r="S26" s="109">
        <f t="shared" si="7"/>
        <v>0.38918476034412125</v>
      </c>
      <c r="T26" s="66"/>
      <c r="U26" s="91"/>
    </row>
    <row r="27" spans="1:21" ht="12.75">
      <c r="A27" s="113" t="s">
        <v>84</v>
      </c>
      <c r="B27" s="106">
        <v>169</v>
      </c>
      <c r="C27" s="107">
        <v>134</v>
      </c>
      <c r="D27" s="107">
        <v>115</v>
      </c>
      <c r="E27" s="107">
        <v>141</v>
      </c>
      <c r="F27" s="107">
        <v>162</v>
      </c>
      <c r="G27" s="107">
        <v>133</v>
      </c>
      <c r="H27" s="107">
        <v>168</v>
      </c>
      <c r="I27" s="107">
        <v>219</v>
      </c>
      <c r="J27" s="107">
        <v>185</v>
      </c>
      <c r="K27" s="107">
        <v>192</v>
      </c>
      <c r="L27" s="107">
        <v>310</v>
      </c>
      <c r="M27" s="107">
        <v>339</v>
      </c>
      <c r="N27" s="107">
        <v>322</v>
      </c>
      <c r="O27" s="83">
        <v>340</v>
      </c>
      <c r="P27" s="280">
        <f t="shared" si="5"/>
        <v>1.0637628249512179</v>
      </c>
      <c r="Q27" s="108">
        <f t="shared" si="6"/>
        <v>1.4113826553978102</v>
      </c>
      <c r="R27" s="108">
        <f t="shared" si="6"/>
        <v>1.3036437246963561</v>
      </c>
      <c r="S27" s="109">
        <f t="shared" si="7"/>
        <v>1.3928717738631708</v>
      </c>
      <c r="T27" s="66"/>
      <c r="U27" s="91"/>
    </row>
    <row r="28" spans="1:21" ht="12.75">
      <c r="A28" s="113" t="s">
        <v>85</v>
      </c>
      <c r="B28" s="106">
        <v>1047</v>
      </c>
      <c r="C28" s="107">
        <v>1202</v>
      </c>
      <c r="D28" s="107">
        <v>919</v>
      </c>
      <c r="E28" s="107">
        <v>201</v>
      </c>
      <c r="F28" s="107">
        <v>82</v>
      </c>
      <c r="G28" s="107">
        <v>46</v>
      </c>
      <c r="H28" s="107">
        <v>58</v>
      </c>
      <c r="I28" s="107">
        <v>38</v>
      </c>
      <c r="J28" s="107">
        <v>45</v>
      </c>
      <c r="K28" s="107">
        <v>72</v>
      </c>
      <c r="L28" s="107">
        <v>70</v>
      </c>
      <c r="M28" s="107">
        <v>80</v>
      </c>
      <c r="N28" s="107">
        <v>54</v>
      </c>
      <c r="O28" s="83">
        <v>68</v>
      </c>
      <c r="P28" s="280">
        <f t="shared" si="5"/>
        <v>6.5902939510291425</v>
      </c>
      <c r="Q28" s="108">
        <f t="shared" si="6"/>
        <v>0.3330696531912236</v>
      </c>
      <c r="R28" s="108">
        <f t="shared" si="6"/>
        <v>0.2186234817813765</v>
      </c>
      <c r="S28" s="109">
        <f t="shared" si="7"/>
        <v>0.27857435477263415</v>
      </c>
      <c r="T28" s="66"/>
      <c r="U28" s="91"/>
    </row>
    <row r="29" spans="1:21" ht="12.75">
      <c r="A29" s="112" t="s">
        <v>86</v>
      </c>
      <c r="B29" s="106">
        <v>557</v>
      </c>
      <c r="C29" s="107">
        <v>463</v>
      </c>
      <c r="D29" s="107">
        <v>435</v>
      </c>
      <c r="E29" s="107">
        <v>456</v>
      </c>
      <c r="F29" s="107">
        <v>356</v>
      </c>
      <c r="G29" s="107">
        <v>432</v>
      </c>
      <c r="H29" s="107">
        <v>395</v>
      </c>
      <c r="I29" s="107">
        <v>339</v>
      </c>
      <c r="J29" s="107">
        <v>331</v>
      </c>
      <c r="K29" s="107">
        <v>340</v>
      </c>
      <c r="L29" s="107">
        <v>489</v>
      </c>
      <c r="M29" s="107">
        <v>668</v>
      </c>
      <c r="N29" s="107">
        <v>706</v>
      </c>
      <c r="O29" s="120">
        <v>702</v>
      </c>
      <c r="P29" s="280">
        <f t="shared" si="5"/>
        <v>3.506011204129162</v>
      </c>
      <c r="Q29" s="108">
        <f t="shared" si="6"/>
        <v>2.7811316041467173</v>
      </c>
      <c r="R29" s="108">
        <f t="shared" si="6"/>
        <v>2.8582995951417005</v>
      </c>
      <c r="S29" s="109">
        <f t="shared" si="7"/>
        <v>2.875870544858665</v>
      </c>
      <c r="T29" s="66"/>
      <c r="U29" s="91"/>
    </row>
    <row r="30" spans="1:21" ht="12.75">
      <c r="A30" s="112" t="s">
        <v>68</v>
      </c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20"/>
      <c r="P30" s="280"/>
      <c r="Q30" s="108"/>
      <c r="R30" s="108"/>
      <c r="S30" s="109"/>
      <c r="T30" s="66"/>
      <c r="U30" s="91"/>
    </row>
    <row r="31" spans="1:21" ht="12.75">
      <c r="A31" s="113" t="s">
        <v>87</v>
      </c>
      <c r="B31" s="106">
        <v>432</v>
      </c>
      <c r="C31" s="107">
        <v>336</v>
      </c>
      <c r="D31" s="107">
        <v>285</v>
      </c>
      <c r="E31" s="107">
        <v>284</v>
      </c>
      <c r="F31" s="107">
        <v>212</v>
      </c>
      <c r="G31" s="107">
        <v>268</v>
      </c>
      <c r="H31" s="107">
        <v>237</v>
      </c>
      <c r="I31" s="107">
        <v>180</v>
      </c>
      <c r="J31" s="107">
        <v>156</v>
      </c>
      <c r="K31" s="107">
        <v>147</v>
      </c>
      <c r="L31" s="107">
        <v>193</v>
      </c>
      <c r="M31" s="107">
        <v>248</v>
      </c>
      <c r="N31" s="107">
        <v>248</v>
      </c>
      <c r="O31" s="83">
        <v>251</v>
      </c>
      <c r="P31" s="280">
        <f>B31/B$52*100</f>
        <v>2.7192043809403916</v>
      </c>
      <c r="Q31" s="108">
        <f aca="true" t="shared" si="8" ref="Q31:R33">M31/M$52*100</f>
        <v>1.0325159248927933</v>
      </c>
      <c r="R31" s="108">
        <f t="shared" si="8"/>
        <v>1.0040485829959513</v>
      </c>
      <c r="S31" s="109">
        <f>O31/O$52*100</f>
        <v>1.0282671036460467</v>
      </c>
      <c r="T31" s="66"/>
      <c r="U31" s="91"/>
    </row>
    <row r="32" spans="1:21" ht="12.75">
      <c r="A32" s="113" t="s">
        <v>88</v>
      </c>
      <c r="B32" s="106">
        <v>71</v>
      </c>
      <c r="C32" s="107">
        <v>79</v>
      </c>
      <c r="D32" s="107">
        <v>87</v>
      </c>
      <c r="E32" s="107">
        <v>106</v>
      </c>
      <c r="F32" s="107">
        <v>112</v>
      </c>
      <c r="G32" s="107">
        <v>106</v>
      </c>
      <c r="H32" s="107">
        <v>100</v>
      </c>
      <c r="I32" s="107">
        <v>107</v>
      </c>
      <c r="J32" s="107">
        <v>123</v>
      </c>
      <c r="K32" s="107">
        <v>141</v>
      </c>
      <c r="L32" s="107">
        <v>218</v>
      </c>
      <c r="M32" s="107">
        <v>303</v>
      </c>
      <c r="N32" s="107">
        <v>354</v>
      </c>
      <c r="O32" s="83">
        <v>362</v>
      </c>
      <c r="P32" s="280">
        <f>B32/B$52*100</f>
        <v>0.44690627557122176</v>
      </c>
      <c r="Q32" s="108">
        <f t="shared" si="8"/>
        <v>1.2615013114617595</v>
      </c>
      <c r="R32" s="108">
        <f t="shared" si="8"/>
        <v>1.4331983805668016</v>
      </c>
      <c r="S32" s="109">
        <f>O32/O$52*100</f>
        <v>1.4829987709954937</v>
      </c>
      <c r="T32" s="91"/>
      <c r="U32" s="91"/>
    </row>
    <row r="33" spans="1:21" ht="12.75">
      <c r="A33" s="113" t="s">
        <v>89</v>
      </c>
      <c r="B33" s="106">
        <v>45</v>
      </c>
      <c r="C33" s="107">
        <v>41</v>
      </c>
      <c r="D33" s="107">
        <v>55</v>
      </c>
      <c r="E33" s="107">
        <v>53</v>
      </c>
      <c r="F33" s="107">
        <v>21</v>
      </c>
      <c r="G33" s="107">
        <v>46</v>
      </c>
      <c r="H33" s="107">
        <v>49</v>
      </c>
      <c r="I33" s="107">
        <v>38</v>
      </c>
      <c r="J33" s="107">
        <v>43</v>
      </c>
      <c r="K33" s="107">
        <v>42</v>
      </c>
      <c r="L33" s="107">
        <v>51</v>
      </c>
      <c r="M33" s="107">
        <v>81</v>
      </c>
      <c r="N33" s="107">
        <v>81</v>
      </c>
      <c r="O33" s="83">
        <v>75</v>
      </c>
      <c r="P33" s="280">
        <f>B33/B$52*100</f>
        <v>0.2832504563479575</v>
      </c>
      <c r="Q33" s="108">
        <f t="shared" si="8"/>
        <v>0.33723302385611387</v>
      </c>
      <c r="R33" s="108">
        <f t="shared" si="8"/>
        <v>0.32793522267206476</v>
      </c>
      <c r="S33" s="109">
        <f>O33/O$52*100</f>
        <v>0.3072511265874642</v>
      </c>
      <c r="T33" s="91"/>
      <c r="U33" s="91"/>
    </row>
    <row r="34" spans="1:21" ht="12.75">
      <c r="A34" s="110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83"/>
      <c r="P34" s="280"/>
      <c r="Q34" s="108"/>
      <c r="R34" s="108"/>
      <c r="S34" s="109"/>
      <c r="T34" s="91"/>
      <c r="U34" s="91"/>
    </row>
    <row r="35" spans="1:21" ht="12.75">
      <c r="A35" s="110" t="s">
        <v>90</v>
      </c>
      <c r="B35" s="106">
        <v>1499</v>
      </c>
      <c r="C35" s="107">
        <v>1746</v>
      </c>
      <c r="D35" s="107">
        <v>1603</v>
      </c>
      <c r="E35" s="114">
        <v>866</v>
      </c>
      <c r="F35" s="114">
        <v>777</v>
      </c>
      <c r="G35" s="114">
        <v>737</v>
      </c>
      <c r="H35" s="114">
        <v>986</v>
      </c>
      <c r="I35" s="107">
        <v>1063</v>
      </c>
      <c r="J35" s="107">
        <v>1014</v>
      </c>
      <c r="K35" s="107">
        <v>1015</v>
      </c>
      <c r="L35" s="107">
        <v>1224</v>
      </c>
      <c r="M35" s="107">
        <v>1376</v>
      </c>
      <c r="N35" s="107">
        <v>1332</v>
      </c>
      <c r="O35" s="83">
        <v>1515</v>
      </c>
      <c r="P35" s="280">
        <f>B35/B$52*100</f>
        <v>9.435387423679737</v>
      </c>
      <c r="Q35" s="108">
        <f aca="true" t="shared" si="9" ref="Q35:R37">M35/M$52*100</f>
        <v>5.728798034889046</v>
      </c>
      <c r="R35" s="108">
        <f t="shared" si="9"/>
        <v>5.392712550607288</v>
      </c>
      <c r="S35" s="109">
        <f>O35/O$52*100</f>
        <v>6.206472757066775</v>
      </c>
      <c r="T35" s="66"/>
      <c r="U35" s="91"/>
    </row>
    <row r="36" spans="1:21" ht="12.75">
      <c r="A36" s="110" t="s">
        <v>91</v>
      </c>
      <c r="B36" s="106">
        <v>2403</v>
      </c>
      <c r="C36" s="107">
        <v>1942</v>
      </c>
      <c r="D36" s="107">
        <v>1698</v>
      </c>
      <c r="E36" s="107">
        <v>1289</v>
      </c>
      <c r="F36" s="107">
        <v>1038</v>
      </c>
      <c r="G36" s="114">
        <v>832</v>
      </c>
      <c r="H36" s="114">
        <v>733</v>
      </c>
      <c r="I36" s="107">
        <v>555</v>
      </c>
      <c r="J36" s="107">
        <v>554</v>
      </c>
      <c r="K36" s="107">
        <v>554</v>
      </c>
      <c r="L36" s="107">
        <v>773</v>
      </c>
      <c r="M36" s="107">
        <v>1250</v>
      </c>
      <c r="N36" s="107">
        <v>1248</v>
      </c>
      <c r="O36" s="83">
        <v>1450</v>
      </c>
      <c r="P36" s="280">
        <f>B36/B$52*100</f>
        <v>15.12557436898093</v>
      </c>
      <c r="Q36" s="108">
        <f t="shared" si="9"/>
        <v>5.204213331112869</v>
      </c>
      <c r="R36" s="108">
        <f t="shared" si="9"/>
        <v>5.052631578947368</v>
      </c>
      <c r="S36" s="109">
        <f>O36/O$52*100</f>
        <v>5.94018844735764</v>
      </c>
      <c r="T36" s="66"/>
      <c r="U36" s="66"/>
    </row>
    <row r="37" spans="1:21" ht="12.75">
      <c r="A37" s="110" t="s">
        <v>92</v>
      </c>
      <c r="B37" s="78">
        <v>874</v>
      </c>
      <c r="C37" s="114">
        <v>812</v>
      </c>
      <c r="D37" s="114">
        <v>936</v>
      </c>
      <c r="E37" s="114">
        <v>873</v>
      </c>
      <c r="F37" s="114">
        <v>799</v>
      </c>
      <c r="G37" s="107">
        <v>1362</v>
      </c>
      <c r="H37" s="107">
        <v>1183</v>
      </c>
      <c r="I37" s="107">
        <v>903</v>
      </c>
      <c r="J37" s="107">
        <v>767</v>
      </c>
      <c r="K37" s="107">
        <v>697</v>
      </c>
      <c r="L37" s="107">
        <v>678</v>
      </c>
      <c r="M37" s="107">
        <v>561</v>
      </c>
      <c r="N37" s="107">
        <v>636</v>
      </c>
      <c r="O37" s="83">
        <v>465</v>
      </c>
      <c r="P37" s="280">
        <f>B37/B$52*100</f>
        <v>5.501353307735885</v>
      </c>
      <c r="Q37" s="108">
        <f t="shared" si="9"/>
        <v>2.3356509430034555</v>
      </c>
      <c r="R37" s="108">
        <f t="shared" si="9"/>
        <v>2.574898785425101</v>
      </c>
      <c r="S37" s="109">
        <f>O37/O$52*100</f>
        <v>1.9049569848422778</v>
      </c>
      <c r="T37" s="66"/>
      <c r="U37" s="66"/>
    </row>
    <row r="38" spans="1:21" ht="12.75">
      <c r="A38" s="105"/>
      <c r="B38" s="78"/>
      <c r="C38" s="114"/>
      <c r="D38" s="114"/>
      <c r="E38" s="114"/>
      <c r="F38" s="114"/>
      <c r="G38" s="107"/>
      <c r="H38" s="107"/>
      <c r="I38" s="107"/>
      <c r="J38" s="107"/>
      <c r="K38" s="107"/>
      <c r="L38" s="107"/>
      <c r="M38" s="107"/>
      <c r="N38" s="107"/>
      <c r="O38" s="120"/>
      <c r="P38" s="280"/>
      <c r="Q38" s="108"/>
      <c r="R38" s="108"/>
      <c r="S38" s="109"/>
      <c r="T38" s="91"/>
      <c r="U38" s="66"/>
    </row>
    <row r="39" spans="1:21" ht="12.75">
      <c r="A39" s="105" t="s">
        <v>93</v>
      </c>
      <c r="B39" s="106">
        <v>958</v>
      </c>
      <c r="C39" s="107">
        <v>921</v>
      </c>
      <c r="D39" s="107">
        <v>1312</v>
      </c>
      <c r="E39" s="107">
        <v>1357</v>
      </c>
      <c r="F39" s="107">
        <v>998</v>
      </c>
      <c r="G39" s="107">
        <v>913</v>
      </c>
      <c r="H39" s="107">
        <v>943</v>
      </c>
      <c r="I39" s="107">
        <v>742</v>
      </c>
      <c r="J39" s="107">
        <v>747</v>
      </c>
      <c r="K39" s="107">
        <v>711</v>
      </c>
      <c r="L39" s="107">
        <v>672</v>
      </c>
      <c r="M39" s="107">
        <v>626</v>
      </c>
      <c r="N39" s="107">
        <v>624</v>
      </c>
      <c r="O39" s="83">
        <v>640</v>
      </c>
      <c r="P39" s="280">
        <f>B39/B$52*100</f>
        <v>6.030087492918739</v>
      </c>
      <c r="Q39" s="108">
        <f aca="true" t="shared" si="10" ref="Q39:R43">M39/M$52*100</f>
        <v>2.6062700362213245</v>
      </c>
      <c r="R39" s="108">
        <f t="shared" si="10"/>
        <v>2.526315789473684</v>
      </c>
      <c r="S39" s="109">
        <f>O39/O$52*100</f>
        <v>2.6218762802130273</v>
      </c>
      <c r="T39" s="91"/>
      <c r="U39" s="66"/>
    </row>
    <row r="40" spans="1:21" ht="12.75">
      <c r="A40" s="105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83"/>
      <c r="P40" s="280"/>
      <c r="Q40" s="108"/>
      <c r="R40" s="108"/>
      <c r="S40" s="109"/>
      <c r="T40" s="91"/>
      <c r="U40" s="66"/>
    </row>
    <row r="41" spans="1:21" ht="12.75">
      <c r="A41" s="105" t="s">
        <v>94</v>
      </c>
      <c r="B41" s="106">
        <v>1861</v>
      </c>
      <c r="C41" s="107">
        <v>2040</v>
      </c>
      <c r="D41" s="107">
        <v>2424</v>
      </c>
      <c r="E41" s="107">
        <v>2443</v>
      </c>
      <c r="F41" s="107">
        <v>1922</v>
      </c>
      <c r="G41" s="107">
        <v>2392</v>
      </c>
      <c r="H41" s="107">
        <v>2436</v>
      </c>
      <c r="I41" s="107">
        <v>2306</v>
      </c>
      <c r="J41" s="107">
        <v>1995</v>
      </c>
      <c r="K41" s="107">
        <v>2241</v>
      </c>
      <c r="L41" s="107">
        <v>2526</v>
      </c>
      <c r="M41" s="107">
        <v>2650</v>
      </c>
      <c r="N41" s="107">
        <v>2917</v>
      </c>
      <c r="O41" s="83">
        <v>2901</v>
      </c>
      <c r="P41" s="280">
        <f>B41/B$52*100</f>
        <v>11.713979983634419</v>
      </c>
      <c r="Q41" s="108">
        <f t="shared" si="10"/>
        <v>11.032932261959283</v>
      </c>
      <c r="R41" s="108">
        <f t="shared" si="10"/>
        <v>11.809716599190283</v>
      </c>
      <c r="S41" s="109">
        <f>O41/O$52*100</f>
        <v>11.884473576403114</v>
      </c>
      <c r="T41" s="91"/>
      <c r="U41" s="66"/>
    </row>
    <row r="42" spans="1:21" ht="12.75">
      <c r="A42" s="105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20"/>
      <c r="P42" s="280"/>
      <c r="Q42" s="108"/>
      <c r="R42" s="108"/>
      <c r="S42" s="109"/>
      <c r="T42" s="91"/>
      <c r="U42" s="66"/>
    </row>
    <row r="43" spans="1:21" ht="12.75">
      <c r="A43" s="105" t="s">
        <v>95</v>
      </c>
      <c r="B43" s="106">
        <v>3689</v>
      </c>
      <c r="C43" s="107">
        <v>4822</v>
      </c>
      <c r="D43" s="107">
        <v>5879</v>
      </c>
      <c r="E43" s="107">
        <v>6738</v>
      </c>
      <c r="F43" s="107">
        <v>7276</v>
      </c>
      <c r="G43" s="107">
        <v>7757</v>
      </c>
      <c r="H43" s="107">
        <v>9347</v>
      </c>
      <c r="I43" s="107">
        <v>11048</v>
      </c>
      <c r="J43" s="107">
        <v>12698</v>
      </c>
      <c r="K43" s="107">
        <v>13460</v>
      </c>
      <c r="L43" s="107">
        <v>14780</v>
      </c>
      <c r="M43" s="107">
        <v>14703</v>
      </c>
      <c r="N43" s="107">
        <v>14687</v>
      </c>
      <c r="O43" s="83">
        <v>13767</v>
      </c>
      <c r="P43" s="280">
        <f>B43/B$52*100</f>
        <v>23.220242965946998</v>
      </c>
      <c r="Q43" s="108">
        <f t="shared" si="10"/>
        <v>61.214038885882005</v>
      </c>
      <c r="R43" s="108">
        <f t="shared" si="10"/>
        <v>59.46153846153847</v>
      </c>
      <c r="S43" s="109">
        <f>O43/O$52*100</f>
        <v>56.39901679639492</v>
      </c>
      <c r="T43" s="91"/>
      <c r="U43" s="66"/>
    </row>
    <row r="44" spans="1:21" ht="12.75">
      <c r="A44" s="105" t="s">
        <v>68</v>
      </c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20"/>
      <c r="P44" s="280"/>
      <c r="Q44" s="108"/>
      <c r="R44" s="108"/>
      <c r="S44" s="109"/>
      <c r="T44" s="91"/>
      <c r="U44" s="66"/>
    </row>
    <row r="45" spans="1:21" ht="12.75">
      <c r="A45" s="110" t="s">
        <v>96</v>
      </c>
      <c r="B45" s="106">
        <v>2944</v>
      </c>
      <c r="C45" s="107">
        <v>2672</v>
      </c>
      <c r="D45" s="107">
        <v>1894</v>
      </c>
      <c r="E45" s="107">
        <v>1686</v>
      </c>
      <c r="F45" s="107">
        <v>1499</v>
      </c>
      <c r="G45" s="107">
        <v>1381</v>
      </c>
      <c r="H45" s="107">
        <v>1351</v>
      </c>
      <c r="I45" s="107">
        <v>1367</v>
      </c>
      <c r="J45" s="107">
        <v>1792</v>
      </c>
      <c r="K45" s="107">
        <v>1438</v>
      </c>
      <c r="L45" s="107">
        <v>1520</v>
      </c>
      <c r="M45" s="107">
        <v>1403</v>
      </c>
      <c r="N45" s="107">
        <v>1629</v>
      </c>
      <c r="O45" s="120">
        <v>1574</v>
      </c>
      <c r="P45" s="280">
        <f>B45/B$52*100</f>
        <v>18.530874299741928</v>
      </c>
      <c r="Q45" s="108">
        <f aca="true" t="shared" si="11" ref="Q45:R47">M45/M$52*100</f>
        <v>5.8412090428410846</v>
      </c>
      <c r="R45" s="108">
        <f t="shared" si="11"/>
        <v>6.595141700404858</v>
      </c>
      <c r="S45" s="109">
        <f>O45/O$52*100</f>
        <v>6.448176976648915</v>
      </c>
      <c r="T45" s="66"/>
      <c r="U45" s="91"/>
    </row>
    <row r="46" spans="1:21" ht="12.75">
      <c r="A46" s="110" t="s">
        <v>97</v>
      </c>
      <c r="B46" s="106">
        <v>280</v>
      </c>
      <c r="C46" s="107">
        <v>252</v>
      </c>
      <c r="D46" s="107">
        <v>316</v>
      </c>
      <c r="E46" s="107">
        <v>452</v>
      </c>
      <c r="F46" s="107">
        <v>276</v>
      </c>
      <c r="G46" s="107">
        <v>246</v>
      </c>
      <c r="H46" s="107">
        <v>839</v>
      </c>
      <c r="I46" s="107">
        <v>1090</v>
      </c>
      <c r="J46" s="107">
        <v>1351</v>
      </c>
      <c r="K46" s="107">
        <v>1355</v>
      </c>
      <c r="L46" s="107">
        <v>1517</v>
      </c>
      <c r="M46" s="107">
        <v>1506</v>
      </c>
      <c r="N46" s="107">
        <v>1512</v>
      </c>
      <c r="O46" s="120">
        <v>1392</v>
      </c>
      <c r="P46" s="280">
        <f>B46/B$52*100</f>
        <v>1.7624472839428462</v>
      </c>
      <c r="Q46" s="108">
        <f t="shared" si="11"/>
        <v>6.270036221324784</v>
      </c>
      <c r="R46" s="108">
        <f t="shared" si="11"/>
        <v>6.1214574898785425</v>
      </c>
      <c r="S46" s="109">
        <f>O46/O$52*100</f>
        <v>5.702580909463335</v>
      </c>
      <c r="T46" s="66"/>
      <c r="U46" s="91"/>
    </row>
    <row r="47" spans="1:21" ht="12.75">
      <c r="A47" s="110" t="s">
        <v>98</v>
      </c>
      <c r="B47" s="106">
        <v>7</v>
      </c>
      <c r="C47" s="107">
        <v>1789</v>
      </c>
      <c r="D47" s="107">
        <v>3430</v>
      </c>
      <c r="E47" s="107">
        <v>4358</v>
      </c>
      <c r="F47" s="107">
        <v>5261</v>
      </c>
      <c r="G47" s="107">
        <v>5893</v>
      </c>
      <c r="H47" s="107">
        <v>6670</v>
      </c>
      <c r="I47" s="107">
        <v>8003</v>
      </c>
      <c r="J47" s="107">
        <v>8596</v>
      </c>
      <c r="K47" s="107">
        <v>9507</v>
      </c>
      <c r="L47" s="107">
        <v>10311</v>
      </c>
      <c r="M47" s="107">
        <v>10284</v>
      </c>
      <c r="N47" s="107">
        <v>10018</v>
      </c>
      <c r="O47" s="120">
        <v>9339</v>
      </c>
      <c r="P47" s="280">
        <f>B47/B$52*100</f>
        <v>0.044061182098571156</v>
      </c>
      <c r="Q47" s="108">
        <f t="shared" si="11"/>
        <v>42.816103917731795</v>
      </c>
      <c r="R47" s="108">
        <f t="shared" si="11"/>
        <v>40.558704453441294</v>
      </c>
      <c r="S47" s="109">
        <f>O47/O$52*100</f>
        <v>38.25891028267104</v>
      </c>
      <c r="T47" s="66"/>
      <c r="U47" s="91"/>
    </row>
    <row r="48" spans="1:21" ht="12.75">
      <c r="A48" s="105"/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20"/>
      <c r="P48" s="280"/>
      <c r="Q48" s="108"/>
      <c r="R48" s="108"/>
      <c r="S48" s="109"/>
      <c r="T48" s="66"/>
      <c r="U48" s="91"/>
    </row>
    <row r="49" spans="1:21" ht="12.75">
      <c r="A49" s="105" t="s">
        <v>99</v>
      </c>
      <c r="B49" s="106">
        <v>948</v>
      </c>
      <c r="C49" s="107">
        <v>1026</v>
      </c>
      <c r="D49" s="107">
        <v>1112</v>
      </c>
      <c r="E49" s="107">
        <v>1177</v>
      </c>
      <c r="F49" s="107">
        <v>1197</v>
      </c>
      <c r="G49" s="107">
        <v>1134</v>
      </c>
      <c r="H49" s="107">
        <v>1064</v>
      </c>
      <c r="I49" s="107">
        <v>997</v>
      </c>
      <c r="J49" s="107">
        <v>917</v>
      </c>
      <c r="K49" s="107">
        <v>1016</v>
      </c>
      <c r="L49" s="107">
        <v>1047</v>
      </c>
      <c r="M49" s="107">
        <v>1191</v>
      </c>
      <c r="N49" s="107">
        <v>1325</v>
      </c>
      <c r="O49" s="83">
        <v>1299</v>
      </c>
      <c r="P49" s="280">
        <f>B49/B$52*100</f>
        <v>5.967142947063637</v>
      </c>
      <c r="Q49" s="108">
        <f>M49/M$52*100</f>
        <v>4.958574461884342</v>
      </c>
      <c r="R49" s="108">
        <f>N49/N$52*100</f>
        <v>5.364372469635628</v>
      </c>
      <c r="S49" s="109">
        <f>O49/O$52*100</f>
        <v>5.32158951249488</v>
      </c>
      <c r="T49" s="66"/>
      <c r="U49" s="91"/>
    </row>
    <row r="50" spans="1:21" ht="12.75">
      <c r="A50" s="105"/>
      <c r="B50" s="78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07"/>
      <c r="O50" s="120"/>
      <c r="P50" s="280"/>
      <c r="Q50" s="108"/>
      <c r="R50" s="108"/>
      <c r="S50" s="109"/>
      <c r="T50" s="66"/>
      <c r="U50" s="91"/>
    </row>
    <row r="51" spans="1:21" ht="12.75">
      <c r="A51" s="105" t="s">
        <v>125</v>
      </c>
      <c r="B51" s="106">
        <v>137</v>
      </c>
      <c r="C51" s="107">
        <v>157</v>
      </c>
      <c r="D51" s="107">
        <v>98</v>
      </c>
      <c r="E51" s="107">
        <v>109</v>
      </c>
      <c r="F51" s="107">
        <v>97</v>
      </c>
      <c r="G51" s="107">
        <v>154</v>
      </c>
      <c r="H51" s="107">
        <v>17</v>
      </c>
      <c r="I51" s="107">
        <v>25</v>
      </c>
      <c r="J51" s="107">
        <v>32</v>
      </c>
      <c r="K51" s="107">
        <v>20</v>
      </c>
      <c r="L51" s="107">
        <v>15</v>
      </c>
      <c r="M51" s="107">
        <v>12</v>
      </c>
      <c r="N51" s="107">
        <v>17</v>
      </c>
      <c r="O51" s="83">
        <v>15</v>
      </c>
      <c r="P51" s="280">
        <f>B51/B$52*100</f>
        <v>0.8623402782148926</v>
      </c>
      <c r="Q51" s="108">
        <f>M51/M$52*100</f>
        <v>0.04996044797868354</v>
      </c>
      <c r="R51" s="108">
        <f>N51/N$52*100</f>
        <v>0.06882591093117409</v>
      </c>
      <c r="S51" s="109">
        <f>O51/O$52*100</f>
        <v>0.061450225317492835</v>
      </c>
      <c r="T51" s="66"/>
      <c r="U51" s="91"/>
    </row>
    <row r="52" spans="1:21" ht="12.75">
      <c r="A52" s="90" t="s">
        <v>11</v>
      </c>
      <c r="B52" s="115">
        <v>15887</v>
      </c>
      <c r="C52" s="116">
        <v>16769</v>
      </c>
      <c r="D52" s="116">
        <v>18420</v>
      </c>
      <c r="E52" s="116">
        <v>17768</v>
      </c>
      <c r="F52" s="116">
        <v>16533</v>
      </c>
      <c r="G52" s="116">
        <v>17627</v>
      </c>
      <c r="H52" s="116">
        <v>18873</v>
      </c>
      <c r="I52" s="116">
        <v>19521</v>
      </c>
      <c r="J52" s="116">
        <v>20238</v>
      </c>
      <c r="K52" s="116">
        <v>21193</v>
      </c>
      <c r="L52" s="116">
        <v>23289</v>
      </c>
      <c r="M52" s="116">
        <v>24019</v>
      </c>
      <c r="N52" s="116">
        <v>24700</v>
      </c>
      <c r="O52" s="116">
        <v>24410</v>
      </c>
      <c r="P52" s="117">
        <v>100</v>
      </c>
      <c r="Q52" s="117">
        <v>100</v>
      </c>
      <c r="R52" s="117">
        <v>100</v>
      </c>
      <c r="S52" s="118">
        <v>100</v>
      </c>
      <c r="T52" s="119"/>
      <c r="U52" s="91"/>
    </row>
    <row r="53" spans="1:21" ht="12.75">
      <c r="A53" s="90"/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1"/>
      <c r="T53" s="66"/>
      <c r="U53" s="91"/>
    </row>
    <row r="54" spans="1:21" ht="12.75">
      <c r="A54" s="122" t="s">
        <v>59</v>
      </c>
      <c r="B54" s="89" t="s">
        <v>140</v>
      </c>
      <c r="C54" s="89"/>
      <c r="D54" s="89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91"/>
    </row>
    <row r="55" spans="1:21" ht="12.75">
      <c r="A55" s="122" t="s">
        <v>9</v>
      </c>
      <c r="B55" s="89"/>
      <c r="C55" s="89"/>
      <c r="D55" s="89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91"/>
    </row>
    <row r="60" spans="1:4" ht="12.75">
      <c r="A60" s="52"/>
      <c r="B60" s="51"/>
      <c r="C60" s="51"/>
      <c r="D60" s="51"/>
    </row>
    <row r="61" spans="1:4" ht="12.75">
      <c r="A61" s="52"/>
      <c r="B61" s="51"/>
      <c r="C61" s="51"/>
      <c r="D61" s="51"/>
    </row>
    <row r="62" spans="1:4" ht="12.75">
      <c r="A62" s="52"/>
      <c r="B62" s="51"/>
      <c r="C62" s="51"/>
      <c r="D62" s="51"/>
    </row>
    <row r="63" spans="1:4" ht="12.75">
      <c r="A63" s="52"/>
      <c r="B63" s="51"/>
      <c r="C63" s="51"/>
      <c r="D63" s="51"/>
    </row>
    <row r="64" spans="1:4" ht="12.75">
      <c r="A64" s="52"/>
      <c r="B64" s="51"/>
      <c r="C64" s="51"/>
      <c r="D64" s="51"/>
    </row>
  </sheetData>
  <printOptions/>
  <pageMargins left="0.75" right="0.75" top="1" bottom="1" header="0.5" footer="0.5"/>
  <pageSetup horizontalDpi="600" verticalDpi="600" orientation="landscape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6"/>
  <sheetViews>
    <sheetView zoomScale="75" zoomScaleNormal="75" workbookViewId="0" topLeftCell="A1">
      <selection activeCell="O62" sqref="O62"/>
    </sheetView>
  </sheetViews>
  <sheetFormatPr defaultColWidth="9.140625" defaultRowHeight="12.75"/>
  <cols>
    <col min="1" max="1" width="47.8515625" style="0" customWidth="1"/>
    <col min="2" max="13" width="7.28125" style="0" customWidth="1"/>
    <col min="14" max="15" width="7.28125" style="233" customWidth="1"/>
    <col min="16" max="16" width="7.28125" style="0" customWidth="1"/>
    <col min="17" max="18" width="7.28125" style="12" customWidth="1"/>
    <col min="19" max="19" width="7.28125" style="0" customWidth="1"/>
    <col min="20" max="16384" width="12.140625" style="0" customWidth="1"/>
  </cols>
  <sheetData>
    <row r="1" spans="1:16" ht="15">
      <c r="A1" s="1" t="s">
        <v>155</v>
      </c>
      <c r="B1" s="1" t="s">
        <v>126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P1" s="268"/>
    </row>
    <row r="2" spans="1:19" ht="12.75">
      <c r="A2" s="269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  <c r="O2" s="295"/>
      <c r="P2" s="270"/>
      <c r="Q2" s="272"/>
      <c r="R2" s="272"/>
      <c r="S2" s="27"/>
    </row>
    <row r="3" spans="1:19" ht="12.75">
      <c r="A3" s="240"/>
      <c r="B3" s="273">
        <v>1995</v>
      </c>
      <c r="C3" s="273">
        <v>1996</v>
      </c>
      <c r="D3" s="273">
        <v>1997</v>
      </c>
      <c r="E3" s="273">
        <v>1998</v>
      </c>
      <c r="F3" s="273">
        <v>1999</v>
      </c>
      <c r="G3" s="273">
        <v>2000</v>
      </c>
      <c r="H3" s="273">
        <v>2001</v>
      </c>
      <c r="I3" s="273">
        <v>2002</v>
      </c>
      <c r="J3" s="274">
        <v>2003</v>
      </c>
      <c r="K3" s="273">
        <v>2004</v>
      </c>
      <c r="L3" s="274">
        <v>2005</v>
      </c>
      <c r="M3" s="274">
        <v>2006</v>
      </c>
      <c r="N3" s="274">
        <v>2007</v>
      </c>
      <c r="O3" s="290">
        <v>2008</v>
      </c>
      <c r="P3" s="273">
        <v>1995</v>
      </c>
      <c r="Q3" s="274">
        <v>2006</v>
      </c>
      <c r="R3" s="274">
        <v>2007</v>
      </c>
      <c r="S3" s="275">
        <v>2008</v>
      </c>
    </row>
    <row r="4" spans="1:19" ht="12.75">
      <c r="A4" s="240"/>
      <c r="B4" s="242" t="s">
        <v>24</v>
      </c>
      <c r="C4" s="242"/>
      <c r="D4" s="242"/>
      <c r="E4" s="242"/>
      <c r="F4" s="242"/>
      <c r="G4" s="242"/>
      <c r="H4" s="242"/>
      <c r="I4" s="242"/>
      <c r="J4" s="243"/>
      <c r="K4" s="242"/>
      <c r="L4" s="243"/>
      <c r="M4" s="243"/>
      <c r="N4" s="243"/>
      <c r="O4" s="296"/>
      <c r="P4" s="242" t="s">
        <v>18</v>
      </c>
      <c r="Q4" s="242"/>
      <c r="R4" s="242"/>
      <c r="S4" s="56"/>
    </row>
    <row r="5" spans="1:19" ht="12.75">
      <c r="A5" s="245" t="s">
        <v>25</v>
      </c>
      <c r="B5" s="251">
        <f aca="true" t="shared" si="0" ref="B5:O5">SUM(B7,B18,B26,B34)</f>
        <v>3044</v>
      </c>
      <c r="C5" s="251">
        <f t="shared" si="0"/>
        <v>3930</v>
      </c>
      <c r="D5" s="251">
        <f t="shared" si="0"/>
        <v>5019</v>
      </c>
      <c r="E5" s="251">
        <f t="shared" si="0"/>
        <v>5538</v>
      </c>
      <c r="F5" s="251">
        <f t="shared" si="0"/>
        <v>6252</v>
      </c>
      <c r="G5" s="251">
        <f t="shared" si="0"/>
        <v>6758</v>
      </c>
      <c r="H5" s="251">
        <f t="shared" si="0"/>
        <v>8167</v>
      </c>
      <c r="I5" s="251">
        <f t="shared" si="0"/>
        <v>9700</v>
      </c>
      <c r="J5" s="251">
        <f t="shared" si="0"/>
        <v>10755</v>
      </c>
      <c r="K5" s="251">
        <f t="shared" si="0"/>
        <v>11832</v>
      </c>
      <c r="L5" s="251">
        <f t="shared" si="0"/>
        <v>13025</v>
      </c>
      <c r="M5" s="251">
        <f t="shared" si="0"/>
        <v>13015</v>
      </c>
      <c r="N5" s="251">
        <f t="shared" si="0"/>
        <v>12718</v>
      </c>
      <c r="O5" s="277">
        <f t="shared" si="0"/>
        <v>11628</v>
      </c>
      <c r="P5" s="248">
        <f>B5/B$50*100</f>
        <v>79.56089911134345</v>
      </c>
      <c r="Q5" s="248">
        <f>M5/M$50*100</f>
        <v>88.44716275908937</v>
      </c>
      <c r="R5" s="248">
        <f>N5/N$50*100</f>
        <v>86.49347116430903</v>
      </c>
      <c r="S5" s="249">
        <f>O5/O$50*100</f>
        <v>84.37091858946452</v>
      </c>
    </row>
    <row r="6" spans="1:19" ht="12.75">
      <c r="A6" s="245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77"/>
      <c r="P6" s="248"/>
      <c r="Q6" s="248"/>
      <c r="R6" s="248"/>
      <c r="S6" s="249"/>
    </row>
    <row r="7" spans="1:19" ht="12.75">
      <c r="A7" s="253" t="s">
        <v>26</v>
      </c>
      <c r="B7" s="251">
        <f aca="true" t="shared" si="1" ref="B7:O7">SUM(B8:B16)</f>
        <v>354</v>
      </c>
      <c r="C7" s="251">
        <f t="shared" si="1"/>
        <v>561</v>
      </c>
      <c r="D7" s="251">
        <f t="shared" si="1"/>
        <v>795</v>
      </c>
      <c r="E7" s="251">
        <f t="shared" si="1"/>
        <v>890</v>
      </c>
      <c r="F7" s="251">
        <f t="shared" si="1"/>
        <v>1073</v>
      </c>
      <c r="G7" s="251">
        <f t="shared" si="1"/>
        <v>1180</v>
      </c>
      <c r="H7" s="251">
        <f t="shared" si="1"/>
        <v>1454</v>
      </c>
      <c r="I7" s="251">
        <f t="shared" si="1"/>
        <v>1740</v>
      </c>
      <c r="J7" s="251">
        <f t="shared" si="1"/>
        <v>1985</v>
      </c>
      <c r="K7" s="251">
        <f t="shared" si="1"/>
        <v>2143</v>
      </c>
      <c r="L7" s="251">
        <f t="shared" si="1"/>
        <v>2510</v>
      </c>
      <c r="M7" s="251">
        <f t="shared" si="1"/>
        <v>2513</v>
      </c>
      <c r="N7" s="251">
        <f t="shared" si="1"/>
        <v>2297</v>
      </c>
      <c r="O7" s="277">
        <f t="shared" si="1"/>
        <v>2155</v>
      </c>
      <c r="P7" s="248">
        <f>B7/B$50*100</f>
        <v>9.252483010977523</v>
      </c>
      <c r="Q7" s="248">
        <f>M7/M$50*100</f>
        <v>17.07781175671084</v>
      </c>
      <c r="R7" s="248">
        <f>N7/N$50*100</f>
        <v>15.621599564744287</v>
      </c>
      <c r="S7" s="249">
        <f>O7/O$50*100</f>
        <v>15.636337251487447</v>
      </c>
    </row>
    <row r="8" spans="1:19" ht="12.75">
      <c r="A8" s="254" t="s">
        <v>27</v>
      </c>
      <c r="B8" s="276">
        <v>1</v>
      </c>
      <c r="C8" s="251" t="s">
        <v>113</v>
      </c>
      <c r="D8" s="251" t="s">
        <v>113</v>
      </c>
      <c r="E8" s="276">
        <v>1</v>
      </c>
      <c r="F8" s="276">
        <v>1</v>
      </c>
      <c r="G8" s="276">
        <v>2</v>
      </c>
      <c r="H8" s="276">
        <v>2</v>
      </c>
      <c r="I8" s="276">
        <v>3</v>
      </c>
      <c r="J8" s="276">
        <v>3</v>
      </c>
      <c r="K8" s="276">
        <v>2</v>
      </c>
      <c r="L8" s="276">
        <v>2</v>
      </c>
      <c r="M8" s="276">
        <v>2</v>
      </c>
      <c r="N8" s="251" t="s">
        <v>113</v>
      </c>
      <c r="O8" s="277" t="s">
        <v>113</v>
      </c>
      <c r="P8" s="248">
        <f>B8/B$50*100</f>
        <v>0.026136957658128592</v>
      </c>
      <c r="Q8" s="248">
        <f aca="true" t="shared" si="2" ref="Q8:S13">M8/M$50*100</f>
        <v>0.013591573224600747</v>
      </c>
      <c r="R8" s="246" t="s">
        <v>113</v>
      </c>
      <c r="S8" s="252" t="s">
        <v>113</v>
      </c>
    </row>
    <row r="9" spans="1:19" ht="12.75">
      <c r="A9" s="254" t="s">
        <v>28</v>
      </c>
      <c r="B9" s="276">
        <v>6</v>
      </c>
      <c r="C9" s="276">
        <v>15</v>
      </c>
      <c r="D9" s="276">
        <v>43</v>
      </c>
      <c r="E9" s="276">
        <v>39</v>
      </c>
      <c r="F9" s="276">
        <v>52</v>
      </c>
      <c r="G9" s="276">
        <v>59</v>
      </c>
      <c r="H9" s="276">
        <v>85</v>
      </c>
      <c r="I9" s="276">
        <v>83</v>
      </c>
      <c r="J9" s="276">
        <v>63</v>
      </c>
      <c r="K9" s="276">
        <v>82</v>
      </c>
      <c r="L9" s="276">
        <v>68</v>
      </c>
      <c r="M9" s="276">
        <v>44</v>
      </c>
      <c r="N9" s="276">
        <v>30</v>
      </c>
      <c r="O9" s="288">
        <v>31</v>
      </c>
      <c r="P9" s="248">
        <f>B9/B$50*100</f>
        <v>0.15682174594877157</v>
      </c>
      <c r="Q9" s="248">
        <f t="shared" si="2"/>
        <v>0.29901461094121645</v>
      </c>
      <c r="R9" s="248">
        <f t="shared" si="2"/>
        <v>0.20402611534276388</v>
      </c>
      <c r="S9" s="249">
        <f t="shared" si="2"/>
        <v>0.22493106951095632</v>
      </c>
    </row>
    <row r="10" spans="1:19" ht="12.75">
      <c r="A10" s="254" t="s">
        <v>29</v>
      </c>
      <c r="B10" s="276">
        <v>1</v>
      </c>
      <c r="C10" s="276">
        <v>10</v>
      </c>
      <c r="D10" s="276">
        <v>12</v>
      </c>
      <c r="E10" s="276">
        <v>12</v>
      </c>
      <c r="F10" s="276">
        <v>11</v>
      </c>
      <c r="G10" s="276">
        <v>11</v>
      </c>
      <c r="H10" s="276">
        <v>14</v>
      </c>
      <c r="I10" s="276">
        <v>25</v>
      </c>
      <c r="J10" s="276">
        <v>19</v>
      </c>
      <c r="K10" s="276">
        <v>9</v>
      </c>
      <c r="L10" s="276">
        <v>21</v>
      </c>
      <c r="M10" s="276">
        <v>9</v>
      </c>
      <c r="N10" s="276">
        <v>4</v>
      </c>
      <c r="O10" s="288">
        <v>4</v>
      </c>
      <c r="P10" s="248">
        <f>B10/B$50*100</f>
        <v>0.026136957658128592</v>
      </c>
      <c r="Q10" s="248">
        <f t="shared" si="2"/>
        <v>0.06116207951070336</v>
      </c>
      <c r="R10" s="248">
        <f t="shared" si="2"/>
        <v>0.02720348204570185</v>
      </c>
      <c r="S10" s="249">
        <f t="shared" si="2"/>
        <v>0.029023363807865334</v>
      </c>
    </row>
    <row r="11" spans="1:19" ht="12.75">
      <c r="A11" s="254" t="s">
        <v>30</v>
      </c>
      <c r="B11" s="276">
        <v>37</v>
      </c>
      <c r="C11" s="276">
        <v>59</v>
      </c>
      <c r="D11" s="276">
        <v>87</v>
      </c>
      <c r="E11" s="276">
        <v>118</v>
      </c>
      <c r="F11" s="276">
        <v>128</v>
      </c>
      <c r="G11" s="276">
        <v>128</v>
      </c>
      <c r="H11" s="276">
        <v>203</v>
      </c>
      <c r="I11" s="276">
        <v>217</v>
      </c>
      <c r="J11" s="276">
        <v>318</v>
      </c>
      <c r="K11" s="276">
        <v>454</v>
      </c>
      <c r="L11" s="276">
        <v>523</v>
      </c>
      <c r="M11" s="276">
        <v>487</v>
      </c>
      <c r="N11" s="276">
        <v>410</v>
      </c>
      <c r="O11" s="288">
        <v>413</v>
      </c>
      <c r="P11" s="248">
        <f>B11/B$50*100</f>
        <v>0.967067433350758</v>
      </c>
      <c r="Q11" s="248">
        <f t="shared" si="2"/>
        <v>3.309548080190282</v>
      </c>
      <c r="R11" s="248">
        <f t="shared" si="2"/>
        <v>2.7883569096844396</v>
      </c>
      <c r="S11" s="249">
        <f t="shared" si="2"/>
        <v>2.9966623131620955</v>
      </c>
    </row>
    <row r="12" spans="1:19" ht="12.75">
      <c r="A12" s="254" t="s">
        <v>103</v>
      </c>
      <c r="B12" s="251" t="s">
        <v>113</v>
      </c>
      <c r="C12" s="251" t="s">
        <v>113</v>
      </c>
      <c r="D12" s="251" t="s">
        <v>113</v>
      </c>
      <c r="E12" s="251" t="s">
        <v>113</v>
      </c>
      <c r="F12" s="276">
        <v>2</v>
      </c>
      <c r="G12" s="251" t="s">
        <v>113</v>
      </c>
      <c r="H12" s="276">
        <v>3</v>
      </c>
      <c r="I12" s="276">
        <v>4</v>
      </c>
      <c r="J12" s="276">
        <v>2</v>
      </c>
      <c r="K12" s="276">
        <v>1</v>
      </c>
      <c r="L12" s="276">
        <v>5</v>
      </c>
      <c r="M12" s="276">
        <v>1</v>
      </c>
      <c r="N12" s="276">
        <v>1</v>
      </c>
      <c r="O12" s="288">
        <v>1667</v>
      </c>
      <c r="P12" s="246" t="s">
        <v>113</v>
      </c>
      <c r="Q12" s="248">
        <f t="shared" si="2"/>
        <v>0.0067957866123003734</v>
      </c>
      <c r="R12" s="248">
        <f>N12/N$50*100</f>
        <v>0.006800870511425462</v>
      </c>
      <c r="S12" s="252" t="s">
        <v>113</v>
      </c>
    </row>
    <row r="13" spans="1:19" ht="12.75">
      <c r="A13" s="254" t="s">
        <v>32</v>
      </c>
      <c r="B13" s="276">
        <v>281</v>
      </c>
      <c r="C13" s="276">
        <v>440</v>
      </c>
      <c r="D13" s="276">
        <v>585</v>
      </c>
      <c r="E13" s="276">
        <v>664</v>
      </c>
      <c r="F13" s="276">
        <v>819</v>
      </c>
      <c r="G13" s="276">
        <v>917</v>
      </c>
      <c r="H13" s="276">
        <v>1072</v>
      </c>
      <c r="I13" s="276">
        <v>1348</v>
      </c>
      <c r="J13" s="276">
        <v>1497</v>
      </c>
      <c r="K13" s="276">
        <v>1527</v>
      </c>
      <c r="L13" s="276">
        <v>1822</v>
      </c>
      <c r="M13" s="276">
        <v>1912</v>
      </c>
      <c r="N13" s="276">
        <v>1818</v>
      </c>
      <c r="O13" s="288">
        <v>3</v>
      </c>
      <c r="P13" s="248">
        <f>B13/B$50*100</f>
        <v>7.3444851019341355</v>
      </c>
      <c r="Q13" s="248">
        <f t="shared" si="2"/>
        <v>12.993544002718316</v>
      </c>
      <c r="R13" s="248">
        <f>N13/N$50*100</f>
        <v>12.36398258977149</v>
      </c>
      <c r="S13" s="249">
        <f>O13/O$50*100</f>
        <v>0.021767522855899</v>
      </c>
    </row>
    <row r="14" spans="1:19" ht="12.75">
      <c r="A14" s="254" t="s">
        <v>33</v>
      </c>
      <c r="B14" s="251" t="s">
        <v>113</v>
      </c>
      <c r="C14" s="251" t="s">
        <v>113</v>
      </c>
      <c r="D14" s="251" t="s">
        <v>113</v>
      </c>
      <c r="E14" s="251" t="s">
        <v>113</v>
      </c>
      <c r="F14" s="251" t="s">
        <v>113</v>
      </c>
      <c r="G14" s="276">
        <v>2</v>
      </c>
      <c r="H14" s="251" t="s">
        <v>113</v>
      </c>
      <c r="I14" s="251" t="s">
        <v>113</v>
      </c>
      <c r="J14" s="276">
        <v>1</v>
      </c>
      <c r="K14" s="251" t="s">
        <v>113</v>
      </c>
      <c r="L14" s="251" t="s">
        <v>113</v>
      </c>
      <c r="M14" s="251" t="s">
        <v>113</v>
      </c>
      <c r="N14" s="251" t="s">
        <v>113</v>
      </c>
      <c r="O14" s="288">
        <v>23</v>
      </c>
      <c r="P14" s="246" t="s">
        <v>113</v>
      </c>
      <c r="Q14" s="246" t="s">
        <v>113</v>
      </c>
      <c r="R14" s="246" t="s">
        <v>113</v>
      </c>
      <c r="S14" s="249">
        <f>O14/O$50*100</f>
        <v>0.16688434189522566</v>
      </c>
    </row>
    <row r="15" spans="1:19" ht="12.75">
      <c r="A15" s="254" t="s">
        <v>34</v>
      </c>
      <c r="B15" s="276">
        <v>22</v>
      </c>
      <c r="C15" s="276">
        <v>28</v>
      </c>
      <c r="D15" s="276">
        <v>50</v>
      </c>
      <c r="E15" s="276">
        <v>46</v>
      </c>
      <c r="F15" s="276">
        <v>48</v>
      </c>
      <c r="G15" s="276">
        <v>53</v>
      </c>
      <c r="H15" s="276">
        <v>58</v>
      </c>
      <c r="I15" s="276">
        <v>49</v>
      </c>
      <c r="J15" s="276">
        <v>67</v>
      </c>
      <c r="K15" s="276">
        <v>54</v>
      </c>
      <c r="L15" s="276">
        <v>60</v>
      </c>
      <c r="M15" s="276">
        <v>42</v>
      </c>
      <c r="N15" s="276">
        <v>29</v>
      </c>
      <c r="O15" s="288">
        <v>7</v>
      </c>
      <c r="P15" s="248">
        <f>B15/B$50*100</f>
        <v>0.575013068478829</v>
      </c>
      <c r="Q15" s="248">
        <f>M15/M$50*100</f>
        <v>0.2854230377166157</v>
      </c>
      <c r="R15" s="248">
        <f>N15/N$50*100</f>
        <v>0.1972252448313384</v>
      </c>
      <c r="S15" s="249">
        <f>O15/O$50*100</f>
        <v>0.050790886663764336</v>
      </c>
    </row>
    <row r="16" spans="1:19" ht="12.75">
      <c r="A16" s="254" t="s">
        <v>35</v>
      </c>
      <c r="B16" s="276">
        <v>6</v>
      </c>
      <c r="C16" s="276">
        <v>9</v>
      </c>
      <c r="D16" s="276">
        <v>18</v>
      </c>
      <c r="E16" s="276">
        <v>10</v>
      </c>
      <c r="F16" s="276">
        <v>12</v>
      </c>
      <c r="G16" s="276">
        <v>8</v>
      </c>
      <c r="H16" s="276">
        <v>17</v>
      </c>
      <c r="I16" s="276">
        <v>11</v>
      </c>
      <c r="J16" s="276">
        <v>15</v>
      </c>
      <c r="K16" s="276">
        <v>14</v>
      </c>
      <c r="L16" s="276">
        <v>9</v>
      </c>
      <c r="M16" s="276">
        <v>16</v>
      </c>
      <c r="N16" s="276">
        <v>5</v>
      </c>
      <c r="O16" s="288">
        <v>7</v>
      </c>
      <c r="P16" s="248">
        <f>B16/B$50*100</f>
        <v>0.15682174594877157</v>
      </c>
      <c r="Q16" s="248">
        <f>M16/M$50*100</f>
        <v>0.10873258579680598</v>
      </c>
      <c r="R16" s="248">
        <f>N16/N$50*100</f>
        <v>0.03400435255712731</v>
      </c>
      <c r="S16" s="249">
        <f>O16/O$50*100</f>
        <v>0.050790886663764336</v>
      </c>
    </row>
    <row r="17" spans="1:19" ht="12.75">
      <c r="A17" s="253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77"/>
      <c r="P17" s="248"/>
      <c r="Q17" s="248"/>
      <c r="R17" s="248"/>
      <c r="S17" s="249"/>
    </row>
    <row r="18" spans="1:19" ht="12.75">
      <c r="A18" s="253" t="s">
        <v>36</v>
      </c>
      <c r="B18" s="251">
        <f aca="true" t="shared" si="3" ref="B18:O18">SUM(B19:B24)</f>
        <v>2006</v>
      </c>
      <c r="C18" s="251">
        <f t="shared" si="3"/>
        <v>2233</v>
      </c>
      <c r="D18" s="251">
        <f t="shared" si="3"/>
        <v>2607</v>
      </c>
      <c r="E18" s="251">
        <f t="shared" si="3"/>
        <v>2836</v>
      </c>
      <c r="F18" s="251">
        <f t="shared" si="3"/>
        <v>3004</v>
      </c>
      <c r="G18" s="251">
        <f t="shared" si="3"/>
        <v>3219</v>
      </c>
      <c r="H18" s="251">
        <f t="shared" si="3"/>
        <v>3616</v>
      </c>
      <c r="I18" s="251">
        <f t="shared" si="3"/>
        <v>4229</v>
      </c>
      <c r="J18" s="251">
        <f t="shared" si="3"/>
        <v>4460</v>
      </c>
      <c r="K18" s="251">
        <f t="shared" si="3"/>
        <v>4953</v>
      </c>
      <c r="L18" s="251">
        <f t="shared" si="3"/>
        <v>5288</v>
      </c>
      <c r="M18" s="251">
        <f t="shared" si="3"/>
        <v>5206</v>
      </c>
      <c r="N18" s="251">
        <f t="shared" si="3"/>
        <v>4955</v>
      </c>
      <c r="O18" s="277">
        <f t="shared" si="3"/>
        <v>4634</v>
      </c>
      <c r="P18" s="248">
        <f aca="true" t="shared" si="4" ref="P18:P24">B18/B$50*100</f>
        <v>52.43073706220596</v>
      </c>
      <c r="Q18" s="248">
        <f aca="true" t="shared" si="5" ref="Q18:S24">M18/M$50*100</f>
        <v>35.378865103635746</v>
      </c>
      <c r="R18" s="248">
        <f t="shared" si="5"/>
        <v>33.69831338411316</v>
      </c>
      <c r="S18" s="249">
        <f t="shared" si="5"/>
        <v>33.62356697141199</v>
      </c>
    </row>
    <row r="19" spans="1:19" ht="12.75">
      <c r="A19" s="254" t="s">
        <v>37</v>
      </c>
      <c r="B19" s="276">
        <v>39</v>
      </c>
      <c r="C19" s="276">
        <v>38</v>
      </c>
      <c r="D19" s="276">
        <v>39</v>
      </c>
      <c r="E19" s="276">
        <v>53</v>
      </c>
      <c r="F19" s="276">
        <v>72</v>
      </c>
      <c r="G19" s="276">
        <v>120</v>
      </c>
      <c r="H19" s="276">
        <v>72</v>
      </c>
      <c r="I19" s="276">
        <v>108</v>
      </c>
      <c r="J19" s="276">
        <v>115</v>
      </c>
      <c r="K19" s="276">
        <v>155</v>
      </c>
      <c r="L19" s="276">
        <v>172</v>
      </c>
      <c r="M19" s="276">
        <v>129</v>
      </c>
      <c r="N19" s="276">
        <v>130</v>
      </c>
      <c r="O19" s="14">
        <v>99</v>
      </c>
      <c r="P19" s="248">
        <f t="shared" si="4"/>
        <v>1.0193413486670153</v>
      </c>
      <c r="Q19" s="248">
        <f t="shared" si="5"/>
        <v>0.8766564729867482</v>
      </c>
      <c r="R19" s="248">
        <f t="shared" si="5"/>
        <v>0.8841131664853101</v>
      </c>
      <c r="S19" s="249">
        <f t="shared" si="5"/>
        <v>0.718328254244667</v>
      </c>
    </row>
    <row r="20" spans="1:19" ht="12.75">
      <c r="A20" s="254" t="s">
        <v>38</v>
      </c>
      <c r="B20" s="276">
        <v>608</v>
      </c>
      <c r="C20" s="276">
        <v>668</v>
      </c>
      <c r="D20" s="276">
        <v>724</v>
      </c>
      <c r="E20" s="276">
        <v>746</v>
      </c>
      <c r="F20" s="276">
        <v>862</v>
      </c>
      <c r="G20" s="276">
        <v>918</v>
      </c>
      <c r="H20" s="276">
        <v>1062</v>
      </c>
      <c r="I20" s="276">
        <v>1162</v>
      </c>
      <c r="J20" s="276">
        <v>1275</v>
      </c>
      <c r="K20" s="276">
        <v>1453</v>
      </c>
      <c r="L20" s="276">
        <v>1593</v>
      </c>
      <c r="M20" s="276">
        <v>1488</v>
      </c>
      <c r="N20" s="276">
        <v>1474</v>
      </c>
      <c r="O20" s="14">
        <v>1392</v>
      </c>
      <c r="P20" s="248">
        <f t="shared" si="4"/>
        <v>15.891270256142183</v>
      </c>
      <c r="Q20" s="248">
        <f t="shared" si="5"/>
        <v>10.112130479102955</v>
      </c>
      <c r="R20" s="248">
        <f t="shared" si="5"/>
        <v>10.024483133841132</v>
      </c>
      <c r="S20" s="249">
        <f t="shared" si="5"/>
        <v>10.100130605137135</v>
      </c>
    </row>
    <row r="21" spans="1:19" ht="12.75">
      <c r="A21" s="254" t="s">
        <v>39</v>
      </c>
      <c r="B21" s="276">
        <v>1013</v>
      </c>
      <c r="C21" s="276">
        <v>1192</v>
      </c>
      <c r="D21" s="276">
        <v>1491</v>
      </c>
      <c r="E21" s="276">
        <v>1625</v>
      </c>
      <c r="F21" s="276">
        <v>1597</v>
      </c>
      <c r="G21" s="276">
        <v>1603</v>
      </c>
      <c r="H21" s="276">
        <v>1827</v>
      </c>
      <c r="I21" s="276">
        <v>2135</v>
      </c>
      <c r="J21" s="276">
        <v>2266</v>
      </c>
      <c r="K21" s="276">
        <v>2406</v>
      </c>
      <c r="L21" s="276">
        <v>2623</v>
      </c>
      <c r="M21" s="276">
        <v>2512</v>
      </c>
      <c r="N21" s="276">
        <v>2327</v>
      </c>
      <c r="O21" s="14">
        <v>2146</v>
      </c>
      <c r="P21" s="248">
        <f t="shared" si="4"/>
        <v>26.476738107684266</v>
      </c>
      <c r="Q21" s="248">
        <f t="shared" si="5"/>
        <v>17.07101597009854</v>
      </c>
      <c r="R21" s="248">
        <f t="shared" si="5"/>
        <v>15.825625680087052</v>
      </c>
      <c r="S21" s="249">
        <f t="shared" si="5"/>
        <v>15.571034682919752</v>
      </c>
    </row>
    <row r="22" spans="1:19" ht="12.75">
      <c r="A22" s="254" t="s">
        <v>40</v>
      </c>
      <c r="B22" s="276">
        <v>45</v>
      </c>
      <c r="C22" s="276">
        <v>53</v>
      </c>
      <c r="D22" s="276">
        <v>63</v>
      </c>
      <c r="E22" s="276">
        <v>83</v>
      </c>
      <c r="F22" s="276">
        <v>124</v>
      </c>
      <c r="G22" s="276">
        <v>179</v>
      </c>
      <c r="H22" s="276">
        <v>197</v>
      </c>
      <c r="I22" s="276">
        <v>272</v>
      </c>
      <c r="J22" s="276">
        <v>309</v>
      </c>
      <c r="K22" s="276">
        <v>269</v>
      </c>
      <c r="L22" s="276">
        <v>259</v>
      </c>
      <c r="M22" s="276">
        <v>281</v>
      </c>
      <c r="N22" s="276">
        <v>294</v>
      </c>
      <c r="O22" s="14">
        <v>312</v>
      </c>
      <c r="P22" s="248">
        <f t="shared" si="4"/>
        <v>1.1761630946157868</v>
      </c>
      <c r="Q22" s="248">
        <f t="shared" si="5"/>
        <v>1.909616038056405</v>
      </c>
      <c r="R22" s="248">
        <f t="shared" si="5"/>
        <v>1.999455930359086</v>
      </c>
      <c r="S22" s="249">
        <f t="shared" si="5"/>
        <v>2.2638223770134958</v>
      </c>
    </row>
    <row r="23" spans="1:19" ht="12.75">
      <c r="A23" s="254" t="s">
        <v>41</v>
      </c>
      <c r="B23" s="276">
        <v>13</v>
      </c>
      <c r="C23" s="276">
        <v>32</v>
      </c>
      <c r="D23" s="276">
        <v>34</v>
      </c>
      <c r="E23" s="276">
        <v>38</v>
      </c>
      <c r="F23" s="276">
        <v>37</v>
      </c>
      <c r="G23" s="276">
        <v>44</v>
      </c>
      <c r="H23" s="276">
        <v>53</v>
      </c>
      <c r="I23" s="276">
        <v>81</v>
      </c>
      <c r="J23" s="276">
        <v>69</v>
      </c>
      <c r="K23" s="276">
        <v>92</v>
      </c>
      <c r="L23" s="276">
        <v>91</v>
      </c>
      <c r="M23" s="276">
        <v>126</v>
      </c>
      <c r="N23" s="276">
        <v>148</v>
      </c>
      <c r="O23" s="14">
        <v>110</v>
      </c>
      <c r="P23" s="248">
        <f t="shared" si="4"/>
        <v>0.3397804495556717</v>
      </c>
      <c r="Q23" s="248">
        <f t="shared" si="5"/>
        <v>0.8562691131498471</v>
      </c>
      <c r="R23" s="248">
        <f t="shared" si="5"/>
        <v>1.0065288356909685</v>
      </c>
      <c r="S23" s="249">
        <f t="shared" si="5"/>
        <v>0.7981425047162967</v>
      </c>
    </row>
    <row r="24" spans="1:19" ht="12.75">
      <c r="A24" s="254" t="s">
        <v>42</v>
      </c>
      <c r="B24" s="276">
        <v>288</v>
      </c>
      <c r="C24" s="276">
        <v>250</v>
      </c>
      <c r="D24" s="276">
        <v>256</v>
      </c>
      <c r="E24" s="276">
        <v>291</v>
      </c>
      <c r="F24" s="276">
        <v>312</v>
      </c>
      <c r="G24" s="276">
        <v>355</v>
      </c>
      <c r="H24" s="276">
        <v>405</v>
      </c>
      <c r="I24" s="276">
        <v>471</v>
      </c>
      <c r="J24" s="276">
        <v>426</v>
      </c>
      <c r="K24" s="276">
        <v>578</v>
      </c>
      <c r="L24" s="276">
        <v>550</v>
      </c>
      <c r="M24" s="276">
        <v>670</v>
      </c>
      <c r="N24" s="276">
        <v>582</v>
      </c>
      <c r="O24" s="14">
        <v>575</v>
      </c>
      <c r="P24" s="248">
        <f t="shared" si="4"/>
        <v>7.5274438055410355</v>
      </c>
      <c r="Q24" s="248">
        <f t="shared" si="5"/>
        <v>4.55317703024125</v>
      </c>
      <c r="R24" s="248">
        <f t="shared" si="5"/>
        <v>3.9581066376496192</v>
      </c>
      <c r="S24" s="249">
        <f t="shared" si="5"/>
        <v>4.172108547380642</v>
      </c>
    </row>
    <row r="25" spans="1:19" ht="12.75">
      <c r="A25" s="253"/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88"/>
      <c r="P25" s="248"/>
      <c r="Q25" s="248"/>
      <c r="R25" s="248"/>
      <c r="S25" s="249"/>
    </row>
    <row r="26" spans="1:19" ht="12.75">
      <c r="A26" s="253" t="s">
        <v>137</v>
      </c>
      <c r="B26" s="251">
        <f aca="true" t="shared" si="6" ref="B26:O26">SUM(B27:B32)</f>
        <v>667</v>
      </c>
      <c r="C26" s="251">
        <f t="shared" si="6"/>
        <v>1106</v>
      </c>
      <c r="D26" s="251">
        <f t="shared" si="6"/>
        <v>1579</v>
      </c>
      <c r="E26" s="251">
        <f t="shared" si="6"/>
        <v>1761</v>
      </c>
      <c r="F26" s="251">
        <f t="shared" si="6"/>
        <v>2063</v>
      </c>
      <c r="G26" s="251">
        <f t="shared" si="6"/>
        <v>2185</v>
      </c>
      <c r="H26" s="251">
        <f t="shared" si="6"/>
        <v>2861</v>
      </c>
      <c r="I26" s="251">
        <f t="shared" si="6"/>
        <v>3432</v>
      </c>
      <c r="J26" s="251">
        <f t="shared" si="6"/>
        <v>3895</v>
      </c>
      <c r="K26" s="251">
        <f t="shared" si="6"/>
        <v>4267</v>
      </c>
      <c r="L26" s="251">
        <f t="shared" si="6"/>
        <v>4700</v>
      </c>
      <c r="M26" s="251">
        <f t="shared" si="6"/>
        <v>4799</v>
      </c>
      <c r="N26" s="251">
        <f t="shared" si="6"/>
        <v>4872</v>
      </c>
      <c r="O26" s="277">
        <f t="shared" si="6"/>
        <v>4398</v>
      </c>
      <c r="P26" s="248">
        <f aca="true" t="shared" si="7" ref="P26:P32">B26/B$50*100</f>
        <v>17.433350757971773</v>
      </c>
      <c r="Q26" s="248">
        <f aca="true" t="shared" si="8" ref="Q26:S32">M26/M$50*100</f>
        <v>32.61297995242949</v>
      </c>
      <c r="R26" s="248">
        <f t="shared" si="8"/>
        <v>33.13384113166485</v>
      </c>
      <c r="S26" s="249">
        <f t="shared" si="8"/>
        <v>31.911188506747934</v>
      </c>
    </row>
    <row r="27" spans="1:19" ht="12.75">
      <c r="A27" s="254" t="s">
        <v>43</v>
      </c>
      <c r="B27" s="276">
        <v>320</v>
      </c>
      <c r="C27" s="276">
        <v>664</v>
      </c>
      <c r="D27" s="276">
        <v>992</v>
      </c>
      <c r="E27" s="276">
        <v>1069</v>
      </c>
      <c r="F27" s="276">
        <v>1187</v>
      </c>
      <c r="G27" s="276">
        <v>1311</v>
      </c>
      <c r="H27" s="276">
        <v>1816</v>
      </c>
      <c r="I27" s="276">
        <v>2219</v>
      </c>
      <c r="J27" s="276">
        <v>2486</v>
      </c>
      <c r="K27" s="276">
        <v>2750</v>
      </c>
      <c r="L27" s="276">
        <v>3048</v>
      </c>
      <c r="M27" s="276">
        <v>3110</v>
      </c>
      <c r="N27" s="276">
        <v>3110</v>
      </c>
      <c r="O27" s="14">
        <v>2747</v>
      </c>
      <c r="P27" s="248">
        <f t="shared" si="7"/>
        <v>8.36382645060115</v>
      </c>
      <c r="Q27" s="248">
        <f t="shared" si="8"/>
        <v>21.134896364254164</v>
      </c>
      <c r="R27" s="248">
        <f t="shared" si="8"/>
        <v>21.150707290533187</v>
      </c>
      <c r="S27" s="249">
        <f t="shared" si="8"/>
        <v>19.931795095051516</v>
      </c>
    </row>
    <row r="28" spans="1:19" ht="12.75">
      <c r="A28" s="254" t="s">
        <v>44</v>
      </c>
      <c r="B28" s="276">
        <v>3</v>
      </c>
      <c r="C28" s="276">
        <v>5</v>
      </c>
      <c r="D28" s="276">
        <v>6</v>
      </c>
      <c r="E28" s="276">
        <v>3</v>
      </c>
      <c r="F28" s="251" t="s">
        <v>113</v>
      </c>
      <c r="G28" s="276">
        <v>6</v>
      </c>
      <c r="H28" s="276">
        <v>11</v>
      </c>
      <c r="I28" s="276">
        <v>19</v>
      </c>
      <c r="J28" s="276">
        <v>10</v>
      </c>
      <c r="K28" s="276">
        <v>12</v>
      </c>
      <c r="L28" s="276">
        <v>26</v>
      </c>
      <c r="M28" s="276">
        <v>21</v>
      </c>
      <c r="N28" s="276">
        <v>18</v>
      </c>
      <c r="O28" s="14">
        <v>21</v>
      </c>
      <c r="P28" s="248">
        <f t="shared" si="7"/>
        <v>0.07841087297438579</v>
      </c>
      <c r="Q28" s="248">
        <f t="shared" si="8"/>
        <v>0.14271151885830785</v>
      </c>
      <c r="R28" s="248">
        <f t="shared" si="8"/>
        <v>0.12241566920565831</v>
      </c>
      <c r="S28" s="249">
        <f t="shared" si="8"/>
        <v>0.15237265999129299</v>
      </c>
    </row>
    <row r="29" spans="1:19" ht="12.75">
      <c r="A29" s="254" t="s">
        <v>104</v>
      </c>
      <c r="B29" s="276">
        <v>21</v>
      </c>
      <c r="C29" s="276">
        <v>65</v>
      </c>
      <c r="D29" s="276">
        <v>59</v>
      </c>
      <c r="E29" s="276">
        <v>74</v>
      </c>
      <c r="F29" s="276">
        <v>94</v>
      </c>
      <c r="G29" s="276">
        <v>104</v>
      </c>
      <c r="H29" s="276">
        <v>112</v>
      </c>
      <c r="I29" s="276">
        <v>166</v>
      </c>
      <c r="J29" s="276">
        <v>208</v>
      </c>
      <c r="K29" s="276">
        <v>233</v>
      </c>
      <c r="L29" s="276">
        <v>235</v>
      </c>
      <c r="M29" s="276">
        <v>254</v>
      </c>
      <c r="N29" s="276">
        <v>216</v>
      </c>
      <c r="O29" s="14">
        <v>144</v>
      </c>
      <c r="P29" s="248">
        <f t="shared" si="7"/>
        <v>0.5488761108207005</v>
      </c>
      <c r="Q29" s="248">
        <f t="shared" si="8"/>
        <v>1.7261297995242948</v>
      </c>
      <c r="R29" s="248">
        <f t="shared" si="8"/>
        <v>1.4689880304679</v>
      </c>
      <c r="S29" s="249">
        <f t="shared" si="8"/>
        <v>1.0448410970831519</v>
      </c>
    </row>
    <row r="30" spans="1:19" ht="12.75">
      <c r="A30" s="254" t="s">
        <v>46</v>
      </c>
      <c r="B30" s="276">
        <v>59</v>
      </c>
      <c r="C30" s="276">
        <v>59</v>
      </c>
      <c r="D30" s="276">
        <v>84</v>
      </c>
      <c r="E30" s="276">
        <v>112</v>
      </c>
      <c r="F30" s="276">
        <v>164</v>
      </c>
      <c r="G30" s="276">
        <v>151</v>
      </c>
      <c r="H30" s="276">
        <v>225</v>
      </c>
      <c r="I30" s="276">
        <v>253</v>
      </c>
      <c r="J30" s="276">
        <v>342</v>
      </c>
      <c r="K30" s="276">
        <v>383</v>
      </c>
      <c r="L30" s="276">
        <v>374</v>
      </c>
      <c r="M30" s="276">
        <v>316</v>
      </c>
      <c r="N30" s="276">
        <v>391</v>
      </c>
      <c r="O30" s="14">
        <v>331</v>
      </c>
      <c r="P30" s="248">
        <f t="shared" si="7"/>
        <v>1.5420805018295871</v>
      </c>
      <c r="Q30" s="248">
        <f t="shared" si="8"/>
        <v>2.147468569486918</v>
      </c>
      <c r="R30" s="248">
        <f t="shared" si="8"/>
        <v>2.6591403699673557</v>
      </c>
      <c r="S30" s="249">
        <f t="shared" si="8"/>
        <v>2.4016833551008565</v>
      </c>
    </row>
    <row r="31" spans="1:19" ht="12.75">
      <c r="A31" s="254" t="s">
        <v>47</v>
      </c>
      <c r="B31" s="276">
        <v>3</v>
      </c>
      <c r="C31" s="276">
        <v>5</v>
      </c>
      <c r="D31" s="276">
        <v>5</v>
      </c>
      <c r="E31" s="276">
        <v>3</v>
      </c>
      <c r="F31" s="276">
        <v>10</v>
      </c>
      <c r="G31" s="276">
        <v>10</v>
      </c>
      <c r="H31" s="276">
        <v>11</v>
      </c>
      <c r="I31" s="276">
        <v>19</v>
      </c>
      <c r="J31" s="276">
        <v>18</v>
      </c>
      <c r="K31" s="276">
        <v>17</v>
      </c>
      <c r="L31" s="276">
        <v>16</v>
      </c>
      <c r="M31" s="276">
        <v>23</v>
      </c>
      <c r="N31" s="276">
        <v>13</v>
      </c>
      <c r="O31" s="14">
        <v>12</v>
      </c>
      <c r="P31" s="248">
        <f t="shared" si="7"/>
        <v>0.07841087297438579</v>
      </c>
      <c r="Q31" s="248">
        <f t="shared" si="8"/>
        <v>0.1563030920829086</v>
      </c>
      <c r="R31" s="248">
        <f t="shared" si="8"/>
        <v>0.08841131664853101</v>
      </c>
      <c r="S31" s="249">
        <f t="shared" si="8"/>
        <v>0.087070091423596</v>
      </c>
    </row>
    <row r="32" spans="1:19" ht="12.75">
      <c r="A32" s="254" t="s">
        <v>48</v>
      </c>
      <c r="B32" s="276">
        <v>261</v>
      </c>
      <c r="C32" s="276">
        <v>308</v>
      </c>
      <c r="D32" s="276">
        <v>433</v>
      </c>
      <c r="E32" s="276">
        <v>500</v>
      </c>
      <c r="F32" s="276">
        <v>608</v>
      </c>
      <c r="G32" s="276">
        <v>603</v>
      </c>
      <c r="H32" s="276">
        <v>686</v>
      </c>
      <c r="I32" s="276">
        <v>756</v>
      </c>
      <c r="J32" s="276">
        <v>831</v>
      </c>
      <c r="K32" s="276">
        <v>872</v>
      </c>
      <c r="L32" s="276">
        <v>1001</v>
      </c>
      <c r="M32" s="276">
        <v>1075</v>
      </c>
      <c r="N32" s="276">
        <v>1124</v>
      </c>
      <c r="O32" s="14">
        <v>1143</v>
      </c>
      <c r="P32" s="248">
        <f t="shared" si="7"/>
        <v>6.821745948771563</v>
      </c>
      <c r="Q32" s="248">
        <f t="shared" si="8"/>
        <v>7.305470608222901</v>
      </c>
      <c r="R32" s="248">
        <f t="shared" si="8"/>
        <v>7.644178454842219</v>
      </c>
      <c r="S32" s="249">
        <f t="shared" si="8"/>
        <v>8.293426208097518</v>
      </c>
    </row>
    <row r="33" spans="1:19" ht="12.75">
      <c r="A33" s="253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51"/>
      <c r="O33" s="277"/>
      <c r="P33" s="248"/>
      <c r="Q33" s="248"/>
      <c r="R33" s="248"/>
      <c r="S33" s="249"/>
    </row>
    <row r="34" spans="1:19" ht="12.75">
      <c r="A34" s="253" t="s">
        <v>49</v>
      </c>
      <c r="B34" s="276">
        <v>17</v>
      </c>
      <c r="C34" s="276">
        <v>30</v>
      </c>
      <c r="D34" s="276">
        <v>38</v>
      </c>
      <c r="E34" s="276">
        <v>51</v>
      </c>
      <c r="F34" s="276">
        <v>112</v>
      </c>
      <c r="G34" s="276">
        <v>174</v>
      </c>
      <c r="H34" s="276">
        <v>236</v>
      </c>
      <c r="I34" s="276">
        <v>299</v>
      </c>
      <c r="J34" s="276">
        <v>415</v>
      </c>
      <c r="K34" s="276">
        <v>469</v>
      </c>
      <c r="L34" s="276">
        <v>527</v>
      </c>
      <c r="M34" s="276">
        <v>497</v>
      </c>
      <c r="N34" s="276">
        <v>594</v>
      </c>
      <c r="O34" s="14">
        <v>441</v>
      </c>
      <c r="P34" s="248">
        <f>B34/B$50*100</f>
        <v>0.4443282801881861</v>
      </c>
      <c r="Q34" s="248">
        <f>M34/M$50*100</f>
        <v>3.3775059463132853</v>
      </c>
      <c r="R34" s="248">
        <f>N34/N$50*100</f>
        <v>4.039717083786725</v>
      </c>
      <c r="S34" s="249">
        <f>O34/O$50*100</f>
        <v>3.1998258598171527</v>
      </c>
    </row>
    <row r="35" spans="1:19" ht="12.75">
      <c r="A35" s="260"/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77"/>
      <c r="P35" s="248"/>
      <c r="Q35" s="248"/>
      <c r="R35" s="248"/>
      <c r="S35" s="249"/>
    </row>
    <row r="36" spans="1:19" ht="12.75">
      <c r="A36" s="260" t="s">
        <v>50</v>
      </c>
      <c r="B36" s="251">
        <f aca="true" t="shared" si="9" ref="B36:O36">SUM(B37:B39)</f>
        <v>222</v>
      </c>
      <c r="C36" s="251">
        <f t="shared" si="9"/>
        <v>277</v>
      </c>
      <c r="D36" s="251">
        <f t="shared" si="9"/>
        <v>292</v>
      </c>
      <c r="E36" s="251">
        <f t="shared" si="9"/>
        <v>371</v>
      </c>
      <c r="F36" s="251">
        <f t="shared" si="9"/>
        <v>371</v>
      </c>
      <c r="G36" s="251">
        <f t="shared" si="9"/>
        <v>476</v>
      </c>
      <c r="H36" s="251">
        <f t="shared" si="9"/>
        <v>506</v>
      </c>
      <c r="I36" s="251">
        <f t="shared" si="9"/>
        <v>516</v>
      </c>
      <c r="J36" s="251">
        <f t="shared" si="9"/>
        <v>616</v>
      </c>
      <c r="K36" s="251">
        <f t="shared" si="9"/>
        <v>566</v>
      </c>
      <c r="L36" s="251">
        <f t="shared" si="9"/>
        <v>595</v>
      </c>
      <c r="M36" s="251">
        <f t="shared" si="9"/>
        <v>621</v>
      </c>
      <c r="N36" s="251">
        <f t="shared" si="9"/>
        <v>758</v>
      </c>
      <c r="O36" s="277">
        <f t="shared" si="9"/>
        <v>889</v>
      </c>
      <c r="P36" s="248">
        <f>B36/B$50*100</f>
        <v>5.8024046001045475</v>
      </c>
      <c r="Q36" s="248">
        <f aca="true" t="shared" si="10" ref="Q36:S39">M36/M$50*100</f>
        <v>4.220183486238533</v>
      </c>
      <c r="R36" s="248">
        <f t="shared" si="10"/>
        <v>5.1550598476605005</v>
      </c>
      <c r="S36" s="249">
        <f t="shared" si="10"/>
        <v>6.450442606298069</v>
      </c>
    </row>
    <row r="37" spans="1:19" ht="12.75">
      <c r="A37" s="253" t="s">
        <v>51</v>
      </c>
      <c r="B37" s="276">
        <v>134</v>
      </c>
      <c r="C37" s="276">
        <v>153</v>
      </c>
      <c r="D37" s="276">
        <v>161</v>
      </c>
      <c r="E37" s="276">
        <v>223</v>
      </c>
      <c r="F37" s="276">
        <v>224</v>
      </c>
      <c r="G37" s="276">
        <v>272</v>
      </c>
      <c r="H37" s="276">
        <v>317</v>
      </c>
      <c r="I37" s="276">
        <v>301</v>
      </c>
      <c r="J37" s="276">
        <v>400</v>
      </c>
      <c r="K37" s="276">
        <v>342</v>
      </c>
      <c r="L37" s="276">
        <v>405</v>
      </c>
      <c r="M37" s="276">
        <v>451</v>
      </c>
      <c r="N37" s="276">
        <v>554</v>
      </c>
      <c r="O37" s="14">
        <v>668</v>
      </c>
      <c r="P37" s="248">
        <f>B37/B$50*100</f>
        <v>3.5023523261892313</v>
      </c>
      <c r="Q37" s="248">
        <f t="shared" si="10"/>
        <v>3.0648997621474683</v>
      </c>
      <c r="R37" s="248">
        <f t="shared" si="10"/>
        <v>3.767682263329706</v>
      </c>
      <c r="S37" s="249">
        <f t="shared" si="10"/>
        <v>4.84690175591351</v>
      </c>
    </row>
    <row r="38" spans="1:19" ht="12.75">
      <c r="A38" s="253" t="s">
        <v>52</v>
      </c>
      <c r="B38" s="276">
        <v>58</v>
      </c>
      <c r="C38" s="276">
        <v>88</v>
      </c>
      <c r="D38" s="276">
        <v>94</v>
      </c>
      <c r="E38" s="276">
        <v>106</v>
      </c>
      <c r="F38" s="276">
        <v>103</v>
      </c>
      <c r="G38" s="276">
        <v>151</v>
      </c>
      <c r="H38" s="276">
        <v>126</v>
      </c>
      <c r="I38" s="276">
        <v>141</v>
      </c>
      <c r="J38" s="276">
        <v>142</v>
      </c>
      <c r="K38" s="276">
        <v>153</v>
      </c>
      <c r="L38" s="276">
        <v>137</v>
      </c>
      <c r="M38" s="276">
        <v>103</v>
      </c>
      <c r="N38" s="276">
        <v>124</v>
      </c>
      <c r="O38" s="14">
        <v>104</v>
      </c>
      <c r="P38" s="248">
        <f>B38/B$50*100</f>
        <v>1.5159435441714584</v>
      </c>
      <c r="Q38" s="248">
        <f t="shared" si="10"/>
        <v>0.6999660210669385</v>
      </c>
      <c r="R38" s="248">
        <f t="shared" si="10"/>
        <v>0.8433079434167573</v>
      </c>
      <c r="S38" s="249">
        <f t="shared" si="10"/>
        <v>0.7546074590044985</v>
      </c>
    </row>
    <row r="39" spans="1:19" ht="12.75">
      <c r="A39" s="253" t="s">
        <v>53</v>
      </c>
      <c r="B39" s="276">
        <v>30</v>
      </c>
      <c r="C39" s="276">
        <v>36</v>
      </c>
      <c r="D39" s="276">
        <v>37</v>
      </c>
      <c r="E39" s="276">
        <v>42</v>
      </c>
      <c r="F39" s="276">
        <v>44</v>
      </c>
      <c r="G39" s="276">
        <v>53</v>
      </c>
      <c r="H39" s="276">
        <v>63</v>
      </c>
      <c r="I39" s="276">
        <v>74</v>
      </c>
      <c r="J39" s="276">
        <v>74</v>
      </c>
      <c r="K39" s="276">
        <v>71</v>
      </c>
      <c r="L39" s="276">
        <v>53</v>
      </c>
      <c r="M39" s="276">
        <v>67</v>
      </c>
      <c r="N39" s="276">
        <v>80</v>
      </c>
      <c r="O39" s="14">
        <v>117</v>
      </c>
      <c r="P39" s="248">
        <f>B39/B$50*100</f>
        <v>0.7841087297438577</v>
      </c>
      <c r="Q39" s="248">
        <f t="shared" si="10"/>
        <v>0.45531770302412505</v>
      </c>
      <c r="R39" s="248">
        <f t="shared" si="10"/>
        <v>0.544069640914037</v>
      </c>
      <c r="S39" s="249">
        <f t="shared" si="10"/>
        <v>0.848933391380061</v>
      </c>
    </row>
    <row r="40" spans="1:19" ht="12.75">
      <c r="A40" s="260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51"/>
      <c r="O40" s="277"/>
      <c r="P40" s="248"/>
      <c r="Q40" s="248"/>
      <c r="R40" s="248"/>
      <c r="S40" s="249"/>
    </row>
    <row r="41" spans="1:19" ht="12.75">
      <c r="A41" s="260" t="s">
        <v>54</v>
      </c>
      <c r="B41" s="276">
        <v>46</v>
      </c>
      <c r="C41" s="276">
        <v>43</v>
      </c>
      <c r="D41" s="276">
        <v>71</v>
      </c>
      <c r="E41" s="276">
        <v>265</v>
      </c>
      <c r="F41" s="276">
        <v>91</v>
      </c>
      <c r="G41" s="276">
        <v>61</v>
      </c>
      <c r="H41" s="276">
        <v>84</v>
      </c>
      <c r="I41" s="276">
        <v>131</v>
      </c>
      <c r="J41" s="276">
        <v>660</v>
      </c>
      <c r="K41" s="276">
        <v>290</v>
      </c>
      <c r="L41" s="276">
        <v>312</v>
      </c>
      <c r="M41" s="276">
        <v>300</v>
      </c>
      <c r="N41" s="276">
        <v>371</v>
      </c>
      <c r="O41" s="14">
        <v>422</v>
      </c>
      <c r="P41" s="248">
        <f>B41/B$50*100</f>
        <v>1.2023000522739153</v>
      </c>
      <c r="Q41" s="248">
        <f>M41/M$50*100</f>
        <v>2.038735983690112</v>
      </c>
      <c r="R41" s="248">
        <f>N41/N$50*100</f>
        <v>2.5231229597388465</v>
      </c>
      <c r="S41" s="249">
        <f>O41/O$50*100</f>
        <v>3.061964881729793</v>
      </c>
    </row>
    <row r="42" spans="1:19" ht="12.75">
      <c r="A42" s="260"/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77"/>
      <c r="P42" s="248"/>
      <c r="Q42" s="248"/>
      <c r="R42" s="248"/>
      <c r="S42" s="249"/>
    </row>
    <row r="43" spans="1:19" ht="12.75">
      <c r="A43" s="260" t="s">
        <v>55</v>
      </c>
      <c r="B43" s="251">
        <f aca="true" t="shared" si="11" ref="B43:O43">SUM(B44:B45)</f>
        <v>39</v>
      </c>
      <c r="C43" s="251">
        <f t="shared" si="11"/>
        <v>60</v>
      </c>
      <c r="D43" s="251">
        <f t="shared" si="11"/>
        <v>97</v>
      </c>
      <c r="E43" s="251">
        <f t="shared" si="11"/>
        <v>104</v>
      </c>
      <c r="F43" s="251">
        <f t="shared" si="11"/>
        <v>68</v>
      </c>
      <c r="G43" s="251">
        <f t="shared" si="11"/>
        <v>51</v>
      </c>
      <c r="H43" s="251">
        <f t="shared" si="11"/>
        <v>110</v>
      </c>
      <c r="I43" s="251">
        <f t="shared" si="11"/>
        <v>141</v>
      </c>
      <c r="J43" s="251">
        <f t="shared" si="11"/>
        <v>139</v>
      </c>
      <c r="K43" s="251">
        <f t="shared" si="11"/>
        <v>230</v>
      </c>
      <c r="L43" s="251">
        <f t="shared" si="11"/>
        <v>291</v>
      </c>
      <c r="M43" s="251">
        <f t="shared" si="11"/>
        <v>271</v>
      </c>
      <c r="N43" s="251">
        <f t="shared" si="11"/>
        <v>309</v>
      </c>
      <c r="O43" s="277">
        <f t="shared" si="11"/>
        <v>295</v>
      </c>
      <c r="P43" s="248">
        <f>B43/B$50*100</f>
        <v>1.0193413486670153</v>
      </c>
      <c r="Q43" s="248">
        <f aca="true" t="shared" si="12" ref="Q43:S45">M43/M$50*100</f>
        <v>1.8416581719334013</v>
      </c>
      <c r="R43" s="248">
        <f t="shared" si="12"/>
        <v>2.1014689880304678</v>
      </c>
      <c r="S43" s="249">
        <f t="shared" si="12"/>
        <v>2.1404730808300685</v>
      </c>
    </row>
    <row r="44" spans="1:19" ht="12.75">
      <c r="A44" s="253" t="s">
        <v>56</v>
      </c>
      <c r="B44" s="276">
        <v>16</v>
      </c>
      <c r="C44" s="276">
        <v>33</v>
      </c>
      <c r="D44" s="276">
        <v>60</v>
      </c>
      <c r="E44" s="276">
        <v>66</v>
      </c>
      <c r="F44" s="276">
        <v>28</v>
      </c>
      <c r="G44" s="276">
        <v>26</v>
      </c>
      <c r="H44" s="276">
        <v>56</v>
      </c>
      <c r="I44" s="276">
        <v>77</v>
      </c>
      <c r="J44" s="276">
        <v>88</v>
      </c>
      <c r="K44" s="276">
        <v>95</v>
      </c>
      <c r="L44" s="276">
        <v>106</v>
      </c>
      <c r="M44" s="276">
        <v>100</v>
      </c>
      <c r="N44" s="276">
        <v>95</v>
      </c>
      <c r="O44" s="14">
        <v>114</v>
      </c>
      <c r="P44" s="248">
        <f>B44/B$50*100</f>
        <v>0.4181913225300575</v>
      </c>
      <c r="Q44" s="248">
        <f t="shared" si="12"/>
        <v>0.6795786612300373</v>
      </c>
      <c r="R44" s="248">
        <f t="shared" si="12"/>
        <v>0.6460826985854189</v>
      </c>
      <c r="S44" s="249">
        <f t="shared" si="12"/>
        <v>0.827165868524162</v>
      </c>
    </row>
    <row r="45" spans="1:19" ht="12.75">
      <c r="A45" s="253" t="s">
        <v>57</v>
      </c>
      <c r="B45" s="276">
        <v>23</v>
      </c>
      <c r="C45" s="276">
        <v>27</v>
      </c>
      <c r="D45" s="276">
        <v>37</v>
      </c>
      <c r="E45" s="276">
        <v>38</v>
      </c>
      <c r="F45" s="276">
        <v>40</v>
      </c>
      <c r="G45" s="276">
        <v>25</v>
      </c>
      <c r="H45" s="276">
        <v>54</v>
      </c>
      <c r="I45" s="276">
        <v>64</v>
      </c>
      <c r="J45" s="276">
        <v>51</v>
      </c>
      <c r="K45" s="276">
        <v>135</v>
      </c>
      <c r="L45" s="276">
        <v>185</v>
      </c>
      <c r="M45" s="276">
        <v>171</v>
      </c>
      <c r="N45" s="276">
        <v>214</v>
      </c>
      <c r="O45" s="14">
        <v>181</v>
      </c>
      <c r="P45" s="248">
        <f>B45/B$50*100</f>
        <v>0.6011500261369577</v>
      </c>
      <c r="Q45" s="248">
        <f t="shared" si="12"/>
        <v>1.162079510703364</v>
      </c>
      <c r="R45" s="248">
        <f t="shared" si="12"/>
        <v>1.455386289445049</v>
      </c>
      <c r="S45" s="249">
        <f t="shared" si="12"/>
        <v>1.3133072123059062</v>
      </c>
    </row>
    <row r="46" spans="1:19" ht="12.75">
      <c r="A46" s="260"/>
      <c r="B46" s="277"/>
      <c r="C46" s="277"/>
      <c r="D46" s="277"/>
      <c r="E46" s="277"/>
      <c r="F46" s="277"/>
      <c r="G46" s="277"/>
      <c r="H46" s="277"/>
      <c r="I46" s="277"/>
      <c r="J46" s="277"/>
      <c r="K46" s="277"/>
      <c r="L46" s="277"/>
      <c r="M46" s="277"/>
      <c r="N46" s="251"/>
      <c r="O46" s="277"/>
      <c r="P46" s="248"/>
      <c r="Q46" s="248"/>
      <c r="R46" s="248"/>
      <c r="S46" s="249"/>
    </row>
    <row r="47" spans="1:19" ht="12.75">
      <c r="A47" s="260" t="s">
        <v>131</v>
      </c>
      <c r="B47" s="276">
        <v>164</v>
      </c>
      <c r="C47" s="276">
        <v>224</v>
      </c>
      <c r="D47" s="276">
        <v>321</v>
      </c>
      <c r="E47" s="276">
        <v>319</v>
      </c>
      <c r="F47" s="276">
        <v>308</v>
      </c>
      <c r="G47" s="276">
        <v>292</v>
      </c>
      <c r="H47" s="276">
        <v>365</v>
      </c>
      <c r="I47" s="276">
        <v>385</v>
      </c>
      <c r="J47" s="276">
        <v>515</v>
      </c>
      <c r="K47" s="276">
        <v>542</v>
      </c>
      <c r="L47" s="276">
        <v>527</v>
      </c>
      <c r="M47" s="276">
        <v>461</v>
      </c>
      <c r="N47" s="276">
        <v>492</v>
      </c>
      <c r="O47" s="14">
        <v>514</v>
      </c>
      <c r="P47" s="248">
        <f>B47/B$50*100</f>
        <v>4.286461055933089</v>
      </c>
      <c r="Q47" s="248">
        <f>M47/M$50*100</f>
        <v>3.1328576282704725</v>
      </c>
      <c r="R47" s="248">
        <f>N47/N$50*100</f>
        <v>3.346028291621327</v>
      </c>
      <c r="S47" s="249">
        <f>O47/O$50*100</f>
        <v>3.729502249310695</v>
      </c>
    </row>
    <row r="48" spans="1:19" ht="12.75">
      <c r="A48" s="260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51"/>
      <c r="O48" s="277"/>
      <c r="P48" s="248"/>
      <c r="Q48" s="248"/>
      <c r="R48" s="248"/>
      <c r="S48" s="249"/>
    </row>
    <row r="49" spans="1:19" ht="12.75">
      <c r="A49" s="260" t="s">
        <v>105</v>
      </c>
      <c r="B49" s="251">
        <v>311</v>
      </c>
      <c r="C49" s="251">
        <v>445</v>
      </c>
      <c r="D49" s="251">
        <v>177</v>
      </c>
      <c r="E49" s="251">
        <v>250</v>
      </c>
      <c r="F49" s="251">
        <v>283</v>
      </c>
      <c r="G49" s="251">
        <v>273</v>
      </c>
      <c r="H49" s="251">
        <v>132</v>
      </c>
      <c r="I49" s="251">
        <v>200</v>
      </c>
      <c r="J49" s="251">
        <v>45</v>
      </c>
      <c r="K49" s="251">
        <v>20</v>
      </c>
      <c r="L49" s="251">
        <v>45</v>
      </c>
      <c r="M49" s="251">
        <v>47</v>
      </c>
      <c r="N49" s="251">
        <v>56</v>
      </c>
      <c r="O49" s="277">
        <v>41</v>
      </c>
      <c r="P49" s="248">
        <f>B49/B$50*100</f>
        <v>8.128593831677993</v>
      </c>
      <c r="Q49" s="248">
        <f>M49/M$50*100</f>
        <v>0.3194019707781176</v>
      </c>
      <c r="R49" s="248">
        <f>N49/N$50*100</f>
        <v>0.38084874863982593</v>
      </c>
      <c r="S49" s="249">
        <f>O49/O$50*100</f>
        <v>0.2974894790306196</v>
      </c>
    </row>
    <row r="50" spans="1:20" ht="12.75">
      <c r="A50" s="260" t="s">
        <v>11</v>
      </c>
      <c r="B50" s="261">
        <v>3826</v>
      </c>
      <c r="C50" s="261">
        <v>4979</v>
      </c>
      <c r="D50" s="261">
        <v>5977</v>
      </c>
      <c r="E50" s="261">
        <v>6847</v>
      </c>
      <c r="F50" s="261">
        <v>7373</v>
      </c>
      <c r="G50" s="261">
        <v>7911</v>
      </c>
      <c r="H50" s="261">
        <v>9364</v>
      </c>
      <c r="I50" s="261">
        <v>11073</v>
      </c>
      <c r="J50" s="261">
        <v>12730</v>
      </c>
      <c r="K50" s="261">
        <v>13480</v>
      </c>
      <c r="L50" s="261">
        <v>14795</v>
      </c>
      <c r="M50" s="261">
        <v>14715</v>
      </c>
      <c r="N50" s="262">
        <v>14704</v>
      </c>
      <c r="O50" s="262">
        <v>13782</v>
      </c>
      <c r="P50" s="278">
        <f>B50/B$50*100</f>
        <v>100</v>
      </c>
      <c r="Q50" s="278">
        <f>M50/M$50*100</f>
        <v>100</v>
      </c>
      <c r="R50" s="278">
        <f>N50/N$50*100</f>
        <v>100</v>
      </c>
      <c r="S50" s="279">
        <v>100</v>
      </c>
      <c r="T50" s="51"/>
    </row>
    <row r="51" ht="12.75">
      <c r="M51" s="233"/>
    </row>
    <row r="52" spans="1:2" ht="12.75">
      <c r="A52" s="11" t="s">
        <v>114</v>
      </c>
      <c r="B52" s="21" t="s">
        <v>127</v>
      </c>
    </row>
    <row r="53" spans="1:2" ht="12.75">
      <c r="A53" s="11" t="s">
        <v>107</v>
      </c>
      <c r="B53" s="21" t="s">
        <v>60</v>
      </c>
    </row>
    <row r="54" spans="1:2" ht="12.75">
      <c r="A54" s="11" t="s">
        <v>108</v>
      </c>
      <c r="B54" s="21" t="s">
        <v>136</v>
      </c>
    </row>
    <row r="55" spans="1:2" ht="12.75">
      <c r="A55" s="11"/>
      <c r="B55" s="21" t="s">
        <v>133</v>
      </c>
    </row>
    <row r="56" spans="1:2" ht="12.75">
      <c r="A56" s="11" t="s">
        <v>109</v>
      </c>
      <c r="B56" s="21" t="s">
        <v>138</v>
      </c>
    </row>
    <row r="57" ht="12.75">
      <c r="A57" s="11" t="s">
        <v>9</v>
      </c>
    </row>
    <row r="58" spans="14:18" ht="12.75">
      <c r="N58"/>
      <c r="Q58" s="233"/>
      <c r="R58" s="233"/>
    </row>
    <row r="59" spans="14:18" ht="12.75">
      <c r="N59"/>
      <c r="Q59" s="233"/>
      <c r="R59" s="233"/>
    </row>
    <row r="60" spans="14:18" ht="12.75">
      <c r="N60"/>
      <c r="Q60" s="233"/>
      <c r="R60" s="233"/>
    </row>
    <row r="61" spans="14:18" ht="12.75">
      <c r="N61"/>
      <c r="Q61" s="233"/>
      <c r="R61" s="233"/>
    </row>
    <row r="62" spans="14:18" ht="12.75">
      <c r="N62"/>
      <c r="Q62" s="233"/>
      <c r="R62" s="233"/>
    </row>
    <row r="63" spans="14:18" ht="12.75">
      <c r="N63"/>
      <c r="Q63" s="233"/>
      <c r="R63" s="233"/>
    </row>
    <row r="64" spans="14:18" ht="12.75">
      <c r="N64"/>
      <c r="Q64" s="233"/>
      <c r="R64" s="233"/>
    </row>
    <row r="65" spans="14:18" ht="12.75">
      <c r="N65"/>
      <c r="Q65" s="233"/>
      <c r="R65" s="233"/>
    </row>
    <row r="66" spans="14:18" ht="12.75">
      <c r="N66"/>
      <c r="Q66" s="233"/>
      <c r="R66" s="233"/>
    </row>
    <row r="67" spans="14:18" ht="12.75">
      <c r="N67"/>
      <c r="Q67" s="233"/>
      <c r="R67" s="233"/>
    </row>
    <row r="68" spans="14:18" ht="12.75">
      <c r="N68"/>
      <c r="Q68" s="233"/>
      <c r="R68" s="233"/>
    </row>
    <row r="69" spans="14:18" ht="12.75">
      <c r="N69"/>
      <c r="Q69" s="233"/>
      <c r="R69" s="233"/>
    </row>
    <row r="70" spans="14:18" ht="12.75">
      <c r="N70"/>
      <c r="Q70" s="233"/>
      <c r="R70" s="233"/>
    </row>
    <row r="71" spans="14:18" ht="12.75">
      <c r="N71"/>
      <c r="Q71" s="233"/>
      <c r="R71" s="233"/>
    </row>
    <row r="72" spans="14:18" ht="12.75">
      <c r="N72"/>
      <c r="O72"/>
      <c r="Q72" s="233"/>
      <c r="R72" s="233"/>
    </row>
    <row r="73" spans="14:18" ht="12.75">
      <c r="N73"/>
      <c r="O73"/>
      <c r="Q73" s="233"/>
      <c r="R73" s="233"/>
    </row>
    <row r="74" spans="14:18" ht="12.75">
      <c r="N74"/>
      <c r="O74"/>
      <c r="Q74" s="233"/>
      <c r="R74" s="233"/>
    </row>
    <row r="75" spans="14:18" ht="12.75">
      <c r="N75"/>
      <c r="O75"/>
      <c r="Q75" s="233"/>
      <c r="R75" s="233"/>
    </row>
    <row r="76" spans="14:18" ht="12.75">
      <c r="N76"/>
      <c r="O76"/>
      <c r="Q76" s="233"/>
      <c r="R76" s="233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T57"/>
  <sheetViews>
    <sheetView zoomScale="75" zoomScaleNormal="75" workbookViewId="0" topLeftCell="A22">
      <selection activeCell="E26" sqref="E26:F26"/>
    </sheetView>
  </sheetViews>
  <sheetFormatPr defaultColWidth="9.140625" defaultRowHeight="12.75"/>
  <cols>
    <col min="1" max="1" width="50.00390625" style="0" bestFit="1" customWidth="1"/>
    <col min="2" max="11" width="7.00390625" style="0" customWidth="1"/>
    <col min="12" max="12" width="7.00390625" style="9" customWidth="1"/>
    <col min="13" max="13" width="7.00390625" style="0" customWidth="1"/>
    <col min="14" max="15" width="7.00390625" style="12" customWidth="1"/>
    <col min="16" max="19" width="7.00390625" style="0" customWidth="1"/>
    <col min="20" max="20" width="7.57421875" style="0" customWidth="1"/>
  </cols>
  <sheetData>
    <row r="1" spans="1:20" ht="12.75">
      <c r="A1" s="105" t="s">
        <v>156</v>
      </c>
      <c r="B1" s="105" t="s">
        <v>128</v>
      </c>
      <c r="C1" s="197"/>
      <c r="D1" s="197"/>
      <c r="E1" s="197"/>
      <c r="F1" s="197"/>
      <c r="G1" s="197"/>
      <c r="H1" s="197"/>
      <c r="I1" s="197"/>
      <c r="J1" s="197"/>
      <c r="K1" s="197"/>
      <c r="L1" s="198"/>
      <c r="M1" s="197"/>
      <c r="N1" s="65"/>
      <c r="O1" s="65"/>
      <c r="P1" s="66"/>
      <c r="Q1" s="66"/>
      <c r="R1" s="66"/>
      <c r="S1" s="66"/>
      <c r="T1" s="66"/>
    </row>
    <row r="2" spans="1:20" ht="12.75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99"/>
      <c r="M2" s="174"/>
      <c r="N2" s="130"/>
      <c r="O2" s="75"/>
      <c r="P2" s="66"/>
      <c r="Q2" s="66"/>
      <c r="R2" s="66"/>
      <c r="S2" s="94"/>
      <c r="T2" s="66"/>
    </row>
    <row r="3" spans="1:20" ht="12.75">
      <c r="A3" s="90"/>
      <c r="B3" s="95">
        <v>1995</v>
      </c>
      <c r="C3" s="96">
        <v>1996</v>
      </c>
      <c r="D3" s="96">
        <v>1997</v>
      </c>
      <c r="E3" s="96">
        <v>1998</v>
      </c>
      <c r="F3" s="96">
        <v>1999</v>
      </c>
      <c r="G3" s="96">
        <v>2000</v>
      </c>
      <c r="H3" s="96">
        <v>2001</v>
      </c>
      <c r="I3" s="96">
        <v>2002</v>
      </c>
      <c r="J3" s="97">
        <v>2003</v>
      </c>
      <c r="K3" s="96">
        <v>2004</v>
      </c>
      <c r="L3" s="97">
        <v>2005</v>
      </c>
      <c r="M3" s="97">
        <v>2006</v>
      </c>
      <c r="N3" s="97">
        <v>2007</v>
      </c>
      <c r="O3" s="97">
        <v>2008</v>
      </c>
      <c r="P3" s="97">
        <v>1995</v>
      </c>
      <c r="Q3" s="97">
        <v>2006</v>
      </c>
      <c r="R3" s="97">
        <v>2007</v>
      </c>
      <c r="S3" s="98">
        <v>2008</v>
      </c>
      <c r="T3" s="66"/>
    </row>
    <row r="4" spans="1:20" ht="12.75">
      <c r="A4" s="90"/>
      <c r="B4" s="99" t="s">
        <v>24</v>
      </c>
      <c r="C4" s="100"/>
      <c r="D4" s="100"/>
      <c r="E4" s="100"/>
      <c r="F4" s="100"/>
      <c r="G4" s="100"/>
      <c r="H4" s="100"/>
      <c r="I4" s="100"/>
      <c r="J4" s="137"/>
      <c r="K4" s="100"/>
      <c r="L4" s="137"/>
      <c r="M4" s="137"/>
      <c r="N4" s="137"/>
      <c r="O4" s="97"/>
      <c r="P4" s="94" t="s">
        <v>18</v>
      </c>
      <c r="Q4" s="94"/>
      <c r="R4" s="94"/>
      <c r="S4" s="131"/>
      <c r="T4" s="66"/>
    </row>
    <row r="5" spans="1:20" ht="12.75">
      <c r="A5" s="138" t="s">
        <v>25</v>
      </c>
      <c r="B5" s="106">
        <v>1032</v>
      </c>
      <c r="C5" s="107">
        <v>2881</v>
      </c>
      <c r="D5" s="107">
        <v>4172</v>
      </c>
      <c r="E5" s="107">
        <v>4351</v>
      </c>
      <c r="F5" s="107">
        <v>5053</v>
      </c>
      <c r="G5" s="107">
        <v>5575</v>
      </c>
      <c r="H5" s="107">
        <v>6277</v>
      </c>
      <c r="I5" s="107">
        <v>7484</v>
      </c>
      <c r="J5" s="107">
        <v>7927</v>
      </c>
      <c r="K5" s="107">
        <v>8771</v>
      </c>
      <c r="L5" s="107">
        <v>9483</v>
      </c>
      <c r="M5" s="107">
        <v>9522</v>
      </c>
      <c r="N5" s="107">
        <f>SUM(N7+N18+N26+N34)</f>
        <v>9168</v>
      </c>
      <c r="O5" s="120">
        <f>SUM(O7+O18+O26+O34)</f>
        <v>8418</v>
      </c>
      <c r="P5" s="280">
        <f>B5/B$50*100</f>
        <v>97.91271347248576</v>
      </c>
      <c r="Q5" s="141">
        <f>M5/M$50*100</f>
        <v>91.87572365881898</v>
      </c>
      <c r="R5" s="141">
        <f>N5/N$50*100</f>
        <v>91.02462271644161</v>
      </c>
      <c r="S5" s="200">
        <f>O5/O$50*100</f>
        <v>89.48655256723717</v>
      </c>
      <c r="T5" s="66"/>
    </row>
    <row r="6" spans="1:20" ht="12.75">
      <c r="A6" s="138"/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20"/>
      <c r="P6" s="103"/>
      <c r="Q6" s="121"/>
      <c r="R6" s="121"/>
      <c r="S6" s="200"/>
      <c r="T6" s="66"/>
    </row>
    <row r="7" spans="1:20" ht="12.75">
      <c r="A7" s="110" t="s">
        <v>26</v>
      </c>
      <c r="B7" s="106">
        <v>142</v>
      </c>
      <c r="C7" s="107">
        <v>463</v>
      </c>
      <c r="D7" s="107">
        <v>739</v>
      </c>
      <c r="E7" s="107">
        <v>742</v>
      </c>
      <c r="F7" s="107">
        <v>948</v>
      </c>
      <c r="G7" s="107">
        <v>1040</v>
      </c>
      <c r="H7" s="107">
        <v>1267</v>
      </c>
      <c r="I7" s="107">
        <v>1475</v>
      </c>
      <c r="J7" s="107">
        <v>1595</v>
      </c>
      <c r="K7" s="107">
        <v>1733</v>
      </c>
      <c r="L7" s="107">
        <v>1977</v>
      </c>
      <c r="M7" s="107">
        <v>1983</v>
      </c>
      <c r="N7" s="107">
        <v>1791</v>
      </c>
      <c r="O7" s="83">
        <v>1667</v>
      </c>
      <c r="P7" s="280">
        <f aca="true" t="shared" si="0" ref="P7:P16">B7/B$50*100</f>
        <v>13.472485768500949</v>
      </c>
      <c r="Q7" s="141">
        <f aca="true" t="shared" si="1" ref="Q7:R16">M7/M$50*100</f>
        <v>19.13353917406407</v>
      </c>
      <c r="R7" s="141">
        <f t="shared" si="1"/>
        <v>17.78196981731533</v>
      </c>
      <c r="S7" s="200">
        <f aca="true" t="shared" si="2" ref="S7:S49">O7/O$50*100</f>
        <v>17.7208461783778</v>
      </c>
      <c r="T7" s="66"/>
    </row>
    <row r="8" spans="1:20" ht="12.75">
      <c r="A8" s="112" t="s">
        <v>27</v>
      </c>
      <c r="B8" s="106">
        <v>4</v>
      </c>
      <c r="C8" s="107" t="s">
        <v>113</v>
      </c>
      <c r="D8" s="107" t="s">
        <v>113</v>
      </c>
      <c r="E8" s="107" t="s">
        <v>113</v>
      </c>
      <c r="F8" s="107">
        <v>1</v>
      </c>
      <c r="G8" s="107">
        <v>1</v>
      </c>
      <c r="H8" s="107">
        <v>1</v>
      </c>
      <c r="I8" s="107">
        <v>2</v>
      </c>
      <c r="J8" s="107">
        <v>3</v>
      </c>
      <c r="K8" s="107">
        <v>2</v>
      </c>
      <c r="L8" s="107">
        <v>2</v>
      </c>
      <c r="M8" s="107">
        <v>2</v>
      </c>
      <c r="N8" s="107" t="s">
        <v>113</v>
      </c>
      <c r="O8" s="120" t="s">
        <v>113</v>
      </c>
      <c r="P8" s="280">
        <f t="shared" si="0"/>
        <v>0.3795066413662239</v>
      </c>
      <c r="Q8" s="141">
        <f t="shared" si="1"/>
        <v>0.0192975685063682</v>
      </c>
      <c r="R8" s="107" t="s">
        <v>113</v>
      </c>
      <c r="S8" s="153" t="s">
        <v>113</v>
      </c>
      <c r="T8" s="66"/>
    </row>
    <row r="9" spans="1:20" ht="12.75">
      <c r="A9" s="112" t="s">
        <v>28</v>
      </c>
      <c r="B9" s="106">
        <v>12</v>
      </c>
      <c r="C9" s="107">
        <v>33</v>
      </c>
      <c r="D9" s="107">
        <v>47</v>
      </c>
      <c r="E9" s="107">
        <v>37</v>
      </c>
      <c r="F9" s="107">
        <v>50</v>
      </c>
      <c r="G9" s="107">
        <v>61</v>
      </c>
      <c r="H9" s="107">
        <v>80</v>
      </c>
      <c r="I9" s="107">
        <v>77</v>
      </c>
      <c r="J9" s="107">
        <v>56</v>
      </c>
      <c r="K9" s="107">
        <v>76</v>
      </c>
      <c r="L9" s="107">
        <v>54</v>
      </c>
      <c r="M9" s="107">
        <v>40</v>
      </c>
      <c r="N9" s="107">
        <v>29</v>
      </c>
      <c r="O9" s="83">
        <v>30</v>
      </c>
      <c r="P9" s="280">
        <f t="shared" si="0"/>
        <v>1.1385199240986716</v>
      </c>
      <c r="Q9" s="141">
        <f t="shared" si="1"/>
        <v>0.38595137012736397</v>
      </c>
      <c r="R9" s="141">
        <f t="shared" si="1"/>
        <v>0.28792692613185067</v>
      </c>
      <c r="S9" s="200">
        <f t="shared" si="2"/>
        <v>0.31891144892101625</v>
      </c>
      <c r="T9" s="66"/>
    </row>
    <row r="10" spans="1:20" ht="12.75">
      <c r="A10" s="112" t="s">
        <v>29</v>
      </c>
      <c r="B10" s="106">
        <v>7</v>
      </c>
      <c r="C10" s="107">
        <v>11</v>
      </c>
      <c r="D10" s="107">
        <v>17</v>
      </c>
      <c r="E10" s="107">
        <v>10</v>
      </c>
      <c r="F10" s="107">
        <v>11</v>
      </c>
      <c r="G10" s="107">
        <v>10</v>
      </c>
      <c r="H10" s="107">
        <v>14</v>
      </c>
      <c r="I10" s="107">
        <v>22</v>
      </c>
      <c r="J10" s="107">
        <v>19</v>
      </c>
      <c r="K10" s="107">
        <v>6</v>
      </c>
      <c r="L10" s="107">
        <v>18</v>
      </c>
      <c r="M10" s="107">
        <v>6</v>
      </c>
      <c r="N10" s="107">
        <v>3</v>
      </c>
      <c r="O10" s="83">
        <v>4</v>
      </c>
      <c r="P10" s="280">
        <f t="shared" si="0"/>
        <v>0.6641366223908919</v>
      </c>
      <c r="Q10" s="141">
        <f t="shared" si="1"/>
        <v>0.05789270551910459</v>
      </c>
      <c r="R10" s="141">
        <f t="shared" si="1"/>
        <v>0.029785544082605246</v>
      </c>
      <c r="S10" s="200">
        <f t="shared" si="2"/>
        <v>0.04252152652280217</v>
      </c>
      <c r="T10" s="66"/>
    </row>
    <row r="11" spans="1:20" ht="12.75">
      <c r="A11" s="112" t="s">
        <v>30</v>
      </c>
      <c r="B11" s="106">
        <v>9</v>
      </c>
      <c r="C11" s="107">
        <v>62</v>
      </c>
      <c r="D11" s="107">
        <v>79</v>
      </c>
      <c r="E11" s="107">
        <v>108</v>
      </c>
      <c r="F11" s="107">
        <v>115</v>
      </c>
      <c r="G11" s="107">
        <v>115</v>
      </c>
      <c r="H11" s="107">
        <v>179</v>
      </c>
      <c r="I11" s="107">
        <v>195</v>
      </c>
      <c r="J11" s="107">
        <v>266</v>
      </c>
      <c r="K11" s="107">
        <v>388</v>
      </c>
      <c r="L11" s="107">
        <v>415</v>
      </c>
      <c r="M11" s="107">
        <v>398</v>
      </c>
      <c r="N11" s="107">
        <v>334</v>
      </c>
      <c r="O11" s="83">
        <v>338</v>
      </c>
      <c r="P11" s="280">
        <f t="shared" si="0"/>
        <v>0.8538899430740038</v>
      </c>
      <c r="Q11" s="141">
        <f t="shared" si="1"/>
        <v>3.8402161327672713</v>
      </c>
      <c r="R11" s="141">
        <f t="shared" si="1"/>
        <v>3.3161239078633837</v>
      </c>
      <c r="S11" s="200">
        <f t="shared" si="2"/>
        <v>3.593068991176783</v>
      </c>
      <c r="T11" s="66"/>
    </row>
    <row r="12" spans="1:20" ht="12.75">
      <c r="A12" s="112" t="s">
        <v>103</v>
      </c>
      <c r="B12" s="106">
        <v>1</v>
      </c>
      <c r="C12" s="107">
        <v>2</v>
      </c>
      <c r="D12" s="107" t="s">
        <v>113</v>
      </c>
      <c r="E12" s="107" t="s">
        <v>113</v>
      </c>
      <c r="F12" s="107">
        <v>2</v>
      </c>
      <c r="G12" s="107" t="s">
        <v>113</v>
      </c>
      <c r="H12" s="107">
        <v>2</v>
      </c>
      <c r="I12" s="107">
        <v>3</v>
      </c>
      <c r="J12" s="107">
        <v>1</v>
      </c>
      <c r="K12" s="107">
        <v>1</v>
      </c>
      <c r="L12" s="107">
        <v>4</v>
      </c>
      <c r="M12" s="107">
        <v>1</v>
      </c>
      <c r="N12" s="107">
        <v>1</v>
      </c>
      <c r="O12" s="120" t="s">
        <v>113</v>
      </c>
      <c r="P12" s="280">
        <f t="shared" si="0"/>
        <v>0.09487666034155598</v>
      </c>
      <c r="Q12" s="141">
        <f t="shared" si="1"/>
        <v>0.0096487842531841</v>
      </c>
      <c r="R12" s="141">
        <f t="shared" si="1"/>
        <v>0.009928514694201748</v>
      </c>
      <c r="S12" s="153" t="s">
        <v>113</v>
      </c>
      <c r="T12" s="66"/>
    </row>
    <row r="13" spans="1:20" ht="12.75">
      <c r="A13" s="112" t="s">
        <v>32</v>
      </c>
      <c r="B13" s="106">
        <v>79</v>
      </c>
      <c r="C13" s="107">
        <v>307</v>
      </c>
      <c r="D13" s="107">
        <v>520</v>
      </c>
      <c r="E13" s="107">
        <v>532</v>
      </c>
      <c r="F13" s="107">
        <v>717</v>
      </c>
      <c r="G13" s="107">
        <v>791</v>
      </c>
      <c r="H13" s="107">
        <v>923</v>
      </c>
      <c r="I13" s="107">
        <v>1121</v>
      </c>
      <c r="J13" s="107">
        <v>1187</v>
      </c>
      <c r="K13" s="107">
        <v>1198</v>
      </c>
      <c r="L13" s="107">
        <v>1435</v>
      </c>
      <c r="M13" s="107">
        <v>1494</v>
      </c>
      <c r="N13" s="107">
        <v>1400</v>
      </c>
      <c r="O13" s="83">
        <v>1264</v>
      </c>
      <c r="P13" s="280">
        <f t="shared" si="0"/>
        <v>7.495256166982922</v>
      </c>
      <c r="Q13" s="141">
        <f t="shared" si="1"/>
        <v>14.415283674257044</v>
      </c>
      <c r="R13" s="141">
        <f t="shared" si="1"/>
        <v>13.899920571882445</v>
      </c>
      <c r="S13" s="200">
        <f t="shared" si="2"/>
        <v>13.436802381205485</v>
      </c>
      <c r="T13" s="66"/>
    </row>
    <row r="14" spans="1:20" ht="12.75">
      <c r="A14" s="112" t="s">
        <v>33</v>
      </c>
      <c r="B14" s="106" t="s">
        <v>113</v>
      </c>
      <c r="C14" s="107" t="s">
        <v>113</v>
      </c>
      <c r="D14" s="107">
        <v>1</v>
      </c>
      <c r="E14" s="107" t="s">
        <v>113</v>
      </c>
      <c r="F14" s="107" t="s">
        <v>113</v>
      </c>
      <c r="G14" s="107">
        <v>1</v>
      </c>
      <c r="H14" s="107" t="s">
        <v>113</v>
      </c>
      <c r="I14" s="107" t="s">
        <v>113</v>
      </c>
      <c r="J14" s="107" t="s">
        <v>113</v>
      </c>
      <c r="K14" s="107" t="s">
        <v>113</v>
      </c>
      <c r="L14" s="107" t="s">
        <v>113</v>
      </c>
      <c r="M14" s="107" t="s">
        <v>113</v>
      </c>
      <c r="N14" s="107" t="s">
        <v>113</v>
      </c>
      <c r="O14" s="83">
        <v>3</v>
      </c>
      <c r="P14" s="120" t="s">
        <v>113</v>
      </c>
      <c r="Q14" s="107" t="s">
        <v>113</v>
      </c>
      <c r="R14" s="107" t="s">
        <v>113</v>
      </c>
      <c r="S14" s="200">
        <f t="shared" si="2"/>
        <v>0.031891144892101625</v>
      </c>
      <c r="T14" s="66"/>
    </row>
    <row r="15" spans="1:20" ht="12.75">
      <c r="A15" s="112" t="s">
        <v>34</v>
      </c>
      <c r="B15" s="106">
        <v>24</v>
      </c>
      <c r="C15" s="107">
        <v>37</v>
      </c>
      <c r="D15" s="107">
        <v>58</v>
      </c>
      <c r="E15" s="107">
        <v>45</v>
      </c>
      <c r="F15" s="107">
        <v>42</v>
      </c>
      <c r="G15" s="107">
        <v>53</v>
      </c>
      <c r="H15" s="107">
        <v>51</v>
      </c>
      <c r="I15" s="107">
        <v>47</v>
      </c>
      <c r="J15" s="107">
        <v>51</v>
      </c>
      <c r="K15" s="107">
        <v>50</v>
      </c>
      <c r="L15" s="107">
        <v>45</v>
      </c>
      <c r="M15" s="107">
        <v>28</v>
      </c>
      <c r="N15" s="107">
        <v>22</v>
      </c>
      <c r="O15" s="83">
        <v>21</v>
      </c>
      <c r="P15" s="280">
        <f t="shared" si="0"/>
        <v>2.2770398481973433</v>
      </c>
      <c r="Q15" s="141">
        <f t="shared" si="1"/>
        <v>0.2701659590891548</v>
      </c>
      <c r="R15" s="141">
        <f t="shared" si="1"/>
        <v>0.21842732327243844</v>
      </c>
      <c r="S15" s="200">
        <f t="shared" si="2"/>
        <v>0.2232380142447114</v>
      </c>
      <c r="T15" s="66"/>
    </row>
    <row r="16" spans="1:20" ht="12.75">
      <c r="A16" s="112" t="s">
        <v>35</v>
      </c>
      <c r="B16" s="106">
        <v>6</v>
      </c>
      <c r="C16" s="107">
        <v>11</v>
      </c>
      <c r="D16" s="107">
        <v>17</v>
      </c>
      <c r="E16" s="107">
        <v>10</v>
      </c>
      <c r="F16" s="107">
        <v>10</v>
      </c>
      <c r="G16" s="107">
        <v>8</v>
      </c>
      <c r="H16" s="107">
        <v>17</v>
      </c>
      <c r="I16" s="107">
        <v>8</v>
      </c>
      <c r="J16" s="107">
        <v>12</v>
      </c>
      <c r="K16" s="107">
        <v>12</v>
      </c>
      <c r="L16" s="107">
        <v>4</v>
      </c>
      <c r="M16" s="107">
        <v>14</v>
      </c>
      <c r="N16" s="107">
        <v>2</v>
      </c>
      <c r="O16" s="83">
        <v>7</v>
      </c>
      <c r="P16" s="280">
        <f t="shared" si="0"/>
        <v>0.5692599620493358</v>
      </c>
      <c r="Q16" s="141">
        <f t="shared" si="1"/>
        <v>0.1350829795445774</v>
      </c>
      <c r="R16" s="141">
        <f t="shared" si="1"/>
        <v>0.019857029388403495</v>
      </c>
      <c r="S16" s="200">
        <f t="shared" si="2"/>
        <v>0.07441267141490379</v>
      </c>
      <c r="T16" s="66"/>
    </row>
    <row r="17" spans="1:20" ht="12.75">
      <c r="A17" s="110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20"/>
      <c r="P17" s="103"/>
      <c r="Q17" s="121"/>
      <c r="R17" s="121"/>
      <c r="S17" s="200"/>
      <c r="T17" s="66"/>
    </row>
    <row r="18" spans="1:20" ht="12.75">
      <c r="A18" s="110" t="s">
        <v>36</v>
      </c>
      <c r="B18" s="106">
        <v>633</v>
      </c>
      <c r="C18" s="107">
        <v>1553</v>
      </c>
      <c r="D18" s="107">
        <v>2084</v>
      </c>
      <c r="E18" s="107">
        <v>2221</v>
      </c>
      <c r="F18" s="107">
        <v>2486</v>
      </c>
      <c r="G18" s="107">
        <v>2703</v>
      </c>
      <c r="H18" s="107">
        <v>2888</v>
      </c>
      <c r="I18" s="107">
        <v>3389</v>
      </c>
      <c r="J18" s="107">
        <v>3535</v>
      </c>
      <c r="K18" s="107">
        <v>3860</v>
      </c>
      <c r="L18" s="107">
        <v>4026</v>
      </c>
      <c r="M18" s="107">
        <v>4022</v>
      </c>
      <c r="N18" s="107">
        <v>3665</v>
      </c>
      <c r="O18" s="83">
        <v>3524</v>
      </c>
      <c r="P18" s="280">
        <f aca="true" t="shared" si="3" ref="P18:P24">B18/B$50*100</f>
        <v>60.05692599620494</v>
      </c>
      <c r="Q18" s="141">
        <f aca="true" t="shared" si="4" ref="Q18:R24">M18/M$50*100</f>
        <v>38.80741026630645</v>
      </c>
      <c r="R18" s="141">
        <f t="shared" si="4"/>
        <v>36.388006354249406</v>
      </c>
      <c r="S18" s="200">
        <f t="shared" si="2"/>
        <v>37.46146486658871</v>
      </c>
      <c r="T18" s="66"/>
    </row>
    <row r="19" spans="1:20" ht="12.75">
      <c r="A19" s="112" t="s">
        <v>37</v>
      </c>
      <c r="B19" s="106">
        <v>6</v>
      </c>
      <c r="C19" s="107">
        <v>16</v>
      </c>
      <c r="D19" s="107">
        <v>13</v>
      </c>
      <c r="E19" s="107">
        <v>19</v>
      </c>
      <c r="F19" s="107">
        <v>40</v>
      </c>
      <c r="G19" s="107">
        <v>60</v>
      </c>
      <c r="H19" s="107">
        <v>48</v>
      </c>
      <c r="I19" s="107">
        <v>80</v>
      </c>
      <c r="J19" s="107">
        <v>61</v>
      </c>
      <c r="K19" s="107">
        <v>95</v>
      </c>
      <c r="L19" s="107">
        <v>100</v>
      </c>
      <c r="M19" s="107">
        <v>87</v>
      </c>
      <c r="N19" s="107">
        <v>100</v>
      </c>
      <c r="O19" s="83">
        <v>70</v>
      </c>
      <c r="P19" s="280">
        <f t="shared" si="3"/>
        <v>0.5692599620493358</v>
      </c>
      <c r="Q19" s="141">
        <f t="shared" si="4"/>
        <v>0.8394442300270166</v>
      </c>
      <c r="R19" s="141">
        <f t="shared" si="4"/>
        <v>0.9928514694201748</v>
      </c>
      <c r="S19" s="200">
        <f t="shared" si="2"/>
        <v>0.744126714149038</v>
      </c>
      <c r="T19" s="66"/>
    </row>
    <row r="20" spans="1:20" ht="12.75">
      <c r="A20" s="112" t="s">
        <v>38</v>
      </c>
      <c r="B20" s="106">
        <v>112</v>
      </c>
      <c r="C20" s="107">
        <v>326</v>
      </c>
      <c r="D20" s="107">
        <v>440</v>
      </c>
      <c r="E20" s="107">
        <v>522</v>
      </c>
      <c r="F20" s="107">
        <v>676</v>
      </c>
      <c r="G20" s="107">
        <v>750</v>
      </c>
      <c r="H20" s="107">
        <v>842</v>
      </c>
      <c r="I20" s="107">
        <v>940</v>
      </c>
      <c r="J20" s="107">
        <v>1010</v>
      </c>
      <c r="K20" s="107">
        <v>1136</v>
      </c>
      <c r="L20" s="107">
        <v>1198</v>
      </c>
      <c r="M20" s="107">
        <v>1146</v>
      </c>
      <c r="N20" s="107">
        <v>1098</v>
      </c>
      <c r="O20" s="83">
        <v>1045</v>
      </c>
      <c r="P20" s="280">
        <f t="shared" si="3"/>
        <v>10.62618595825427</v>
      </c>
      <c r="Q20" s="141">
        <f t="shared" si="4"/>
        <v>11.057506754148976</v>
      </c>
      <c r="R20" s="141">
        <f t="shared" si="4"/>
        <v>10.901509134233518</v>
      </c>
      <c r="S20" s="200">
        <f t="shared" si="2"/>
        <v>11.108748804082067</v>
      </c>
      <c r="T20" s="66"/>
    </row>
    <row r="21" spans="1:20" ht="12.75">
      <c r="A21" s="112" t="s">
        <v>39</v>
      </c>
      <c r="B21" s="106">
        <v>455</v>
      </c>
      <c r="C21" s="107">
        <v>1025</v>
      </c>
      <c r="D21" s="107">
        <v>1351</v>
      </c>
      <c r="E21" s="107">
        <v>1393</v>
      </c>
      <c r="F21" s="107">
        <v>1390</v>
      </c>
      <c r="G21" s="107">
        <v>1409</v>
      </c>
      <c r="H21" s="107">
        <v>1499</v>
      </c>
      <c r="I21" s="107">
        <v>1705</v>
      </c>
      <c r="J21" s="107">
        <v>1825</v>
      </c>
      <c r="K21" s="107">
        <v>1902</v>
      </c>
      <c r="L21" s="107">
        <v>2036</v>
      </c>
      <c r="M21" s="107">
        <v>1960</v>
      </c>
      <c r="N21" s="107">
        <v>1715</v>
      </c>
      <c r="O21" s="83">
        <v>1644</v>
      </c>
      <c r="P21" s="280">
        <f t="shared" si="3"/>
        <v>43.16888045540797</v>
      </c>
      <c r="Q21" s="141">
        <f t="shared" si="4"/>
        <v>18.91161713624083</v>
      </c>
      <c r="R21" s="141">
        <f t="shared" si="4"/>
        <v>17.027402700555996</v>
      </c>
      <c r="S21" s="200">
        <f t="shared" si="2"/>
        <v>17.476347400871692</v>
      </c>
      <c r="T21" s="66"/>
    </row>
    <row r="22" spans="1:20" ht="12.75">
      <c r="A22" s="112" t="s">
        <v>40</v>
      </c>
      <c r="B22" s="106">
        <v>16</v>
      </c>
      <c r="C22" s="107">
        <v>35</v>
      </c>
      <c r="D22" s="107">
        <v>60</v>
      </c>
      <c r="E22" s="107">
        <v>66</v>
      </c>
      <c r="F22" s="107">
        <v>104</v>
      </c>
      <c r="G22" s="107">
        <v>154</v>
      </c>
      <c r="H22" s="107">
        <v>151</v>
      </c>
      <c r="I22" s="107">
        <v>213</v>
      </c>
      <c r="J22" s="107">
        <v>233</v>
      </c>
      <c r="K22" s="107">
        <v>182</v>
      </c>
      <c r="L22" s="107">
        <v>184</v>
      </c>
      <c r="M22" s="107">
        <v>219</v>
      </c>
      <c r="N22" s="107">
        <v>208</v>
      </c>
      <c r="O22" s="83">
        <v>230</v>
      </c>
      <c r="P22" s="280">
        <f t="shared" si="3"/>
        <v>1.5180265654648957</v>
      </c>
      <c r="Q22" s="141">
        <f t="shared" si="4"/>
        <v>2.1130837514473177</v>
      </c>
      <c r="R22" s="141">
        <f t="shared" si="4"/>
        <v>2.0651310563939633</v>
      </c>
      <c r="S22" s="200">
        <f t="shared" si="2"/>
        <v>2.444987775061125</v>
      </c>
      <c r="T22" s="66"/>
    </row>
    <row r="23" spans="1:20" ht="12.75">
      <c r="A23" s="112" t="s">
        <v>41</v>
      </c>
      <c r="B23" s="106">
        <v>4</v>
      </c>
      <c r="C23" s="107">
        <v>27</v>
      </c>
      <c r="D23" s="107">
        <v>27</v>
      </c>
      <c r="E23" s="107">
        <v>26</v>
      </c>
      <c r="F23" s="107">
        <v>28</v>
      </c>
      <c r="G23" s="107">
        <v>29</v>
      </c>
      <c r="H23" s="107">
        <v>32</v>
      </c>
      <c r="I23" s="107">
        <v>50</v>
      </c>
      <c r="J23" s="107">
        <v>50</v>
      </c>
      <c r="K23" s="107">
        <v>67</v>
      </c>
      <c r="L23" s="107">
        <v>61</v>
      </c>
      <c r="M23" s="107">
        <v>59</v>
      </c>
      <c r="N23" s="107">
        <v>78</v>
      </c>
      <c r="O23" s="83">
        <v>55</v>
      </c>
      <c r="P23" s="280">
        <f t="shared" si="3"/>
        <v>0.3795066413662239</v>
      </c>
      <c r="Q23" s="141">
        <f t="shared" si="4"/>
        <v>0.5692782709378618</v>
      </c>
      <c r="R23" s="141">
        <f t="shared" si="4"/>
        <v>0.7744241461477364</v>
      </c>
      <c r="S23" s="200">
        <f t="shared" si="2"/>
        <v>0.5846709896885298</v>
      </c>
      <c r="T23" s="66"/>
    </row>
    <row r="24" spans="1:20" ht="12.75">
      <c r="A24" s="112" t="s">
        <v>42</v>
      </c>
      <c r="B24" s="106">
        <v>40</v>
      </c>
      <c r="C24" s="107">
        <v>124</v>
      </c>
      <c r="D24" s="107">
        <v>193</v>
      </c>
      <c r="E24" s="107">
        <v>195</v>
      </c>
      <c r="F24" s="107">
        <v>248</v>
      </c>
      <c r="G24" s="107">
        <v>301</v>
      </c>
      <c r="H24" s="107">
        <v>316</v>
      </c>
      <c r="I24" s="107">
        <v>401</v>
      </c>
      <c r="J24" s="107">
        <v>356</v>
      </c>
      <c r="K24" s="107">
        <v>478</v>
      </c>
      <c r="L24" s="107">
        <v>447</v>
      </c>
      <c r="M24" s="107">
        <v>551</v>
      </c>
      <c r="N24" s="107">
        <v>466</v>
      </c>
      <c r="O24" s="83">
        <v>480</v>
      </c>
      <c r="P24" s="280">
        <f t="shared" si="3"/>
        <v>3.795066413662239</v>
      </c>
      <c r="Q24" s="141">
        <f t="shared" si="4"/>
        <v>5.316480123504438</v>
      </c>
      <c r="R24" s="141">
        <f t="shared" si="4"/>
        <v>4.626687847498014</v>
      </c>
      <c r="S24" s="200">
        <f t="shared" si="2"/>
        <v>5.10258318273626</v>
      </c>
      <c r="T24" s="66"/>
    </row>
    <row r="25" spans="1:20" ht="12.75">
      <c r="A25" s="110"/>
      <c r="B25" s="106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20"/>
      <c r="P25" s="103"/>
      <c r="Q25" s="121"/>
      <c r="R25" s="121"/>
      <c r="S25" s="200"/>
      <c r="T25" s="66"/>
    </row>
    <row r="26" spans="1:20" ht="12.75">
      <c r="A26" s="110" t="s">
        <v>137</v>
      </c>
      <c r="B26" s="106">
        <v>253</v>
      </c>
      <c r="C26" s="107">
        <v>840</v>
      </c>
      <c r="D26" s="107">
        <v>1329</v>
      </c>
      <c r="E26" s="107">
        <v>1375</v>
      </c>
      <c r="F26" s="107">
        <v>1569</v>
      </c>
      <c r="G26" s="107">
        <v>1754</v>
      </c>
      <c r="H26" s="107">
        <v>2019</v>
      </c>
      <c r="I26" s="107">
        <v>2470</v>
      </c>
      <c r="J26" s="107">
        <v>2563</v>
      </c>
      <c r="K26" s="107">
        <v>2929</v>
      </c>
      <c r="L26" s="107">
        <v>3194</v>
      </c>
      <c r="M26" s="107">
        <v>3203</v>
      </c>
      <c r="N26" s="107">
        <v>3346</v>
      </c>
      <c r="O26" s="83">
        <v>2938</v>
      </c>
      <c r="P26" s="280">
        <f aca="true" t="shared" si="5" ref="P26:P32">B26/B$50*100</f>
        <v>24.003795066413662</v>
      </c>
      <c r="Q26" s="141">
        <f aca="true" t="shared" si="6" ref="Q26:R32">M26/M$50*100</f>
        <v>30.90505596294867</v>
      </c>
      <c r="R26" s="141">
        <f t="shared" si="6"/>
        <v>33.22081016679905</v>
      </c>
      <c r="S26" s="200">
        <f t="shared" si="2"/>
        <v>31.23206123099819</v>
      </c>
      <c r="T26" s="66"/>
    </row>
    <row r="27" spans="1:20" ht="12.75">
      <c r="A27" s="112" t="s">
        <v>43</v>
      </c>
      <c r="B27" s="106">
        <v>158</v>
      </c>
      <c r="C27" s="107">
        <v>614</v>
      </c>
      <c r="D27" s="107">
        <v>915</v>
      </c>
      <c r="E27" s="107">
        <v>911</v>
      </c>
      <c r="F27" s="107">
        <v>948</v>
      </c>
      <c r="G27" s="107">
        <v>1137</v>
      </c>
      <c r="H27" s="107">
        <v>1406</v>
      </c>
      <c r="I27" s="107">
        <v>1693</v>
      </c>
      <c r="J27" s="107">
        <v>1708</v>
      </c>
      <c r="K27" s="107">
        <v>1956</v>
      </c>
      <c r="L27" s="107">
        <v>2179</v>
      </c>
      <c r="M27" s="107">
        <v>2202</v>
      </c>
      <c r="N27" s="107">
        <v>2267</v>
      </c>
      <c r="O27" s="83">
        <v>1939</v>
      </c>
      <c r="P27" s="280">
        <f t="shared" si="5"/>
        <v>14.990512333965844</v>
      </c>
      <c r="Q27" s="141">
        <f t="shared" si="6"/>
        <v>21.246622925511385</v>
      </c>
      <c r="R27" s="141">
        <f t="shared" si="6"/>
        <v>22.50794281175536</v>
      </c>
      <c r="S27" s="200">
        <f t="shared" si="2"/>
        <v>20.61230998192835</v>
      </c>
      <c r="T27" s="66"/>
    </row>
    <row r="28" spans="1:20" ht="12.75">
      <c r="A28" s="112" t="s">
        <v>44</v>
      </c>
      <c r="B28" s="106" t="s">
        <v>113</v>
      </c>
      <c r="C28" s="107">
        <v>2</v>
      </c>
      <c r="D28" s="107">
        <v>2</v>
      </c>
      <c r="E28" s="107" t="s">
        <v>113</v>
      </c>
      <c r="F28" s="107" t="s">
        <v>113</v>
      </c>
      <c r="G28" s="107">
        <v>5</v>
      </c>
      <c r="H28" s="107">
        <v>8</v>
      </c>
      <c r="I28" s="107">
        <v>12</v>
      </c>
      <c r="J28" s="107">
        <v>9</v>
      </c>
      <c r="K28" s="107">
        <v>11</v>
      </c>
      <c r="L28" s="107">
        <v>20</v>
      </c>
      <c r="M28" s="107">
        <v>15</v>
      </c>
      <c r="N28" s="107">
        <v>15</v>
      </c>
      <c r="O28" s="83">
        <v>17</v>
      </c>
      <c r="P28" s="120" t="s">
        <v>113</v>
      </c>
      <c r="Q28" s="141">
        <f t="shared" si="6"/>
        <v>0.14473176379776148</v>
      </c>
      <c r="R28" s="141">
        <f t="shared" si="6"/>
        <v>0.1489277204130262</v>
      </c>
      <c r="S28" s="200">
        <f t="shared" si="2"/>
        <v>0.1807164877219092</v>
      </c>
      <c r="T28" s="66"/>
    </row>
    <row r="29" spans="1:20" ht="12.75">
      <c r="A29" s="112" t="s">
        <v>104</v>
      </c>
      <c r="B29" s="106">
        <v>12</v>
      </c>
      <c r="C29" s="107">
        <v>66</v>
      </c>
      <c r="D29" s="107">
        <v>76</v>
      </c>
      <c r="E29" s="107">
        <v>62</v>
      </c>
      <c r="F29" s="107">
        <v>87</v>
      </c>
      <c r="G29" s="107">
        <v>96</v>
      </c>
      <c r="H29" s="107">
        <v>89</v>
      </c>
      <c r="I29" s="107">
        <v>142</v>
      </c>
      <c r="J29" s="107">
        <v>153</v>
      </c>
      <c r="K29" s="107">
        <v>186</v>
      </c>
      <c r="L29" s="107">
        <v>184</v>
      </c>
      <c r="M29" s="107">
        <v>186</v>
      </c>
      <c r="N29" s="107">
        <v>176</v>
      </c>
      <c r="O29" s="83">
        <v>107</v>
      </c>
      <c r="P29" s="280">
        <f t="shared" si="5"/>
        <v>1.1385199240986716</v>
      </c>
      <c r="Q29" s="141">
        <f t="shared" si="6"/>
        <v>1.7946738710922425</v>
      </c>
      <c r="R29" s="141">
        <f t="shared" si="6"/>
        <v>1.7474185861795075</v>
      </c>
      <c r="S29" s="200">
        <f t="shared" si="2"/>
        <v>1.1374508344849579</v>
      </c>
      <c r="T29" s="66"/>
    </row>
    <row r="30" spans="1:20" ht="12.75">
      <c r="A30" s="112" t="s">
        <v>46</v>
      </c>
      <c r="B30" s="106">
        <v>5</v>
      </c>
      <c r="C30" s="107">
        <v>15</v>
      </c>
      <c r="D30" s="107">
        <v>35</v>
      </c>
      <c r="E30" s="107">
        <v>60</v>
      </c>
      <c r="F30" s="107">
        <v>79</v>
      </c>
      <c r="G30" s="107">
        <v>78</v>
      </c>
      <c r="H30" s="107">
        <v>132</v>
      </c>
      <c r="I30" s="107">
        <v>154</v>
      </c>
      <c r="J30" s="107">
        <v>214</v>
      </c>
      <c r="K30" s="107">
        <v>244</v>
      </c>
      <c r="L30" s="107">
        <v>241</v>
      </c>
      <c r="M30" s="107">
        <v>209</v>
      </c>
      <c r="N30" s="107">
        <v>239</v>
      </c>
      <c r="O30" s="83">
        <v>224</v>
      </c>
      <c r="P30" s="280">
        <f t="shared" si="5"/>
        <v>0.47438330170777987</v>
      </c>
      <c r="Q30" s="141">
        <f t="shared" si="6"/>
        <v>2.016595908915477</v>
      </c>
      <c r="R30" s="141">
        <f t="shared" si="6"/>
        <v>2.3729150119142175</v>
      </c>
      <c r="S30" s="200">
        <f t="shared" si="2"/>
        <v>2.3812054852769213</v>
      </c>
      <c r="T30" s="66"/>
    </row>
    <row r="31" spans="1:20" ht="12.75">
      <c r="A31" s="112" t="s">
        <v>47</v>
      </c>
      <c r="B31" s="106">
        <v>2</v>
      </c>
      <c r="C31" s="107">
        <v>3</v>
      </c>
      <c r="D31" s="107">
        <v>5</v>
      </c>
      <c r="E31" s="107">
        <v>3</v>
      </c>
      <c r="F31" s="107">
        <v>11</v>
      </c>
      <c r="G31" s="107">
        <v>7</v>
      </c>
      <c r="H31" s="107">
        <v>11</v>
      </c>
      <c r="I31" s="107">
        <v>14</v>
      </c>
      <c r="J31" s="107">
        <v>14</v>
      </c>
      <c r="K31" s="107">
        <v>13</v>
      </c>
      <c r="L31" s="107">
        <v>13</v>
      </c>
      <c r="M31" s="107">
        <v>15</v>
      </c>
      <c r="N31" s="107">
        <v>10</v>
      </c>
      <c r="O31" s="83">
        <v>9</v>
      </c>
      <c r="P31" s="280">
        <f t="shared" si="5"/>
        <v>0.18975332068311196</v>
      </c>
      <c r="Q31" s="141">
        <f t="shared" si="6"/>
        <v>0.14473176379776148</v>
      </c>
      <c r="R31" s="141">
        <f t="shared" si="6"/>
        <v>0.09928514694201747</v>
      </c>
      <c r="S31" s="200">
        <f t="shared" si="2"/>
        <v>0.09567343467630489</v>
      </c>
      <c r="T31" s="66"/>
    </row>
    <row r="32" spans="1:20" ht="12.75">
      <c r="A32" s="112" t="s">
        <v>48</v>
      </c>
      <c r="B32" s="106">
        <v>76</v>
      </c>
      <c r="C32" s="107">
        <v>140</v>
      </c>
      <c r="D32" s="107">
        <v>296</v>
      </c>
      <c r="E32" s="107">
        <v>339</v>
      </c>
      <c r="F32" s="107">
        <v>444</v>
      </c>
      <c r="G32" s="107">
        <v>431</v>
      </c>
      <c r="H32" s="107">
        <v>373</v>
      </c>
      <c r="I32" s="107">
        <v>455</v>
      </c>
      <c r="J32" s="107">
        <v>465</v>
      </c>
      <c r="K32" s="107">
        <v>519</v>
      </c>
      <c r="L32" s="107">
        <v>557</v>
      </c>
      <c r="M32" s="107">
        <v>576</v>
      </c>
      <c r="N32" s="107">
        <v>639</v>
      </c>
      <c r="O32" s="83">
        <v>642</v>
      </c>
      <c r="P32" s="280">
        <f t="shared" si="5"/>
        <v>7.2106261859582546</v>
      </c>
      <c r="Q32" s="141">
        <f t="shared" si="6"/>
        <v>5.557699729834041</v>
      </c>
      <c r="R32" s="141">
        <f t="shared" si="6"/>
        <v>6.344320889594917</v>
      </c>
      <c r="S32" s="200">
        <f t="shared" si="2"/>
        <v>6.824705006909748</v>
      </c>
      <c r="T32" s="66"/>
    </row>
    <row r="33" spans="1:20" ht="12.75">
      <c r="A33" s="110"/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83"/>
      <c r="P33" s="103"/>
      <c r="Q33" s="121"/>
      <c r="R33" s="121"/>
      <c r="S33" s="200"/>
      <c r="T33" s="66"/>
    </row>
    <row r="34" spans="1:20" ht="12.75">
      <c r="A34" s="110" t="s">
        <v>49</v>
      </c>
      <c r="B34" s="106">
        <v>4</v>
      </c>
      <c r="C34" s="107">
        <v>25</v>
      </c>
      <c r="D34" s="107">
        <v>20</v>
      </c>
      <c r="E34" s="107">
        <v>13</v>
      </c>
      <c r="F34" s="107">
        <v>50</v>
      </c>
      <c r="G34" s="107">
        <v>78</v>
      </c>
      <c r="H34" s="107">
        <v>103</v>
      </c>
      <c r="I34" s="107">
        <v>150</v>
      </c>
      <c r="J34" s="107">
        <v>234</v>
      </c>
      <c r="K34" s="107">
        <v>249</v>
      </c>
      <c r="L34" s="107">
        <v>286</v>
      </c>
      <c r="M34" s="107">
        <v>314</v>
      </c>
      <c r="N34" s="107">
        <v>366</v>
      </c>
      <c r="O34" s="83">
        <v>289</v>
      </c>
      <c r="P34" s="280">
        <f>B34/B$50*100</f>
        <v>0.3795066413662239</v>
      </c>
      <c r="Q34" s="141">
        <f>M34/M$50*100</f>
        <v>3.029718255499807</v>
      </c>
      <c r="R34" s="141">
        <f>N34/N$50*100</f>
        <v>3.6338363780778398</v>
      </c>
      <c r="S34" s="200">
        <f t="shared" si="2"/>
        <v>3.0721802912724567</v>
      </c>
      <c r="T34" s="66"/>
    </row>
    <row r="35" spans="1:20" ht="12.75">
      <c r="A35" s="65"/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20"/>
      <c r="P35" s="103"/>
      <c r="Q35" s="121"/>
      <c r="R35" s="121"/>
      <c r="S35" s="200"/>
      <c r="T35" s="66"/>
    </row>
    <row r="36" spans="1:20" ht="12.75">
      <c r="A36" s="65" t="s">
        <v>50</v>
      </c>
      <c r="B36" s="106">
        <v>9</v>
      </c>
      <c r="C36" s="107">
        <v>33</v>
      </c>
      <c r="D36" s="107">
        <v>64</v>
      </c>
      <c r="E36" s="107">
        <v>63</v>
      </c>
      <c r="F36" s="107">
        <v>82</v>
      </c>
      <c r="G36" s="107">
        <v>134</v>
      </c>
      <c r="H36" s="107">
        <v>153</v>
      </c>
      <c r="I36" s="107">
        <v>173</v>
      </c>
      <c r="J36" s="107">
        <v>240</v>
      </c>
      <c r="K36" s="107">
        <v>213</v>
      </c>
      <c r="L36" s="107">
        <v>233</v>
      </c>
      <c r="M36" s="107">
        <v>238</v>
      </c>
      <c r="N36" s="107">
        <v>292</v>
      </c>
      <c r="O36" s="83">
        <v>334</v>
      </c>
      <c r="P36" s="280">
        <f>B36/B$50*100</f>
        <v>0.8538899430740038</v>
      </c>
      <c r="Q36" s="141">
        <f aca="true" t="shared" si="7" ref="Q36:R39">M36/M$50*100</f>
        <v>2.2964106522578156</v>
      </c>
      <c r="R36" s="141">
        <f t="shared" si="7"/>
        <v>2.8991262907069104</v>
      </c>
      <c r="S36" s="200">
        <f t="shared" si="2"/>
        <v>3.550547464653981</v>
      </c>
      <c r="T36" s="66"/>
    </row>
    <row r="37" spans="1:20" ht="12.75">
      <c r="A37" s="110" t="s">
        <v>51</v>
      </c>
      <c r="B37" s="106">
        <v>4</v>
      </c>
      <c r="C37" s="107">
        <v>5</v>
      </c>
      <c r="D37" s="107">
        <v>9</v>
      </c>
      <c r="E37" s="107">
        <v>11</v>
      </c>
      <c r="F37" s="107">
        <v>14</v>
      </c>
      <c r="G37" s="107">
        <v>34</v>
      </c>
      <c r="H37" s="107">
        <v>45</v>
      </c>
      <c r="I37" s="107">
        <v>52</v>
      </c>
      <c r="J37" s="107">
        <v>88</v>
      </c>
      <c r="K37" s="107">
        <v>71</v>
      </c>
      <c r="L37" s="107">
        <v>118</v>
      </c>
      <c r="M37" s="107">
        <v>124</v>
      </c>
      <c r="N37" s="107">
        <v>180</v>
      </c>
      <c r="O37" s="83">
        <v>205</v>
      </c>
      <c r="P37" s="280">
        <f>B37/B$50*100</f>
        <v>0.3795066413662239</v>
      </c>
      <c r="Q37" s="141">
        <f t="shared" si="7"/>
        <v>1.1964492473948283</v>
      </c>
      <c r="R37" s="141">
        <f t="shared" si="7"/>
        <v>1.7871326449563147</v>
      </c>
      <c r="S37" s="200">
        <f t="shared" si="2"/>
        <v>2.179228234293611</v>
      </c>
      <c r="T37" s="66"/>
    </row>
    <row r="38" spans="1:20" ht="12.75">
      <c r="A38" s="110" t="s">
        <v>52</v>
      </c>
      <c r="B38" s="106">
        <v>3</v>
      </c>
      <c r="C38" s="107">
        <v>13</v>
      </c>
      <c r="D38" s="107">
        <v>27</v>
      </c>
      <c r="E38" s="107">
        <v>21</v>
      </c>
      <c r="F38" s="107">
        <v>34</v>
      </c>
      <c r="G38" s="107">
        <v>63</v>
      </c>
      <c r="H38" s="107">
        <v>55</v>
      </c>
      <c r="I38" s="107">
        <v>64</v>
      </c>
      <c r="J38" s="107">
        <v>92</v>
      </c>
      <c r="K38" s="107">
        <v>82</v>
      </c>
      <c r="L38" s="107">
        <v>74</v>
      </c>
      <c r="M38" s="107">
        <v>56</v>
      </c>
      <c r="N38" s="107">
        <v>71</v>
      </c>
      <c r="O38" s="83">
        <v>65</v>
      </c>
      <c r="P38" s="280">
        <f>B38/B$50*100</f>
        <v>0.2846299810246679</v>
      </c>
      <c r="Q38" s="141">
        <f t="shared" si="7"/>
        <v>0.5403319181783096</v>
      </c>
      <c r="R38" s="141">
        <f t="shared" si="7"/>
        <v>0.7049245432883241</v>
      </c>
      <c r="S38" s="200">
        <f t="shared" si="2"/>
        <v>0.6909748059955353</v>
      </c>
      <c r="T38" s="66"/>
    </row>
    <row r="39" spans="1:20" ht="12.75">
      <c r="A39" s="110" t="s">
        <v>53</v>
      </c>
      <c r="B39" s="106">
        <v>2</v>
      </c>
      <c r="C39" s="107">
        <v>15</v>
      </c>
      <c r="D39" s="107">
        <v>28</v>
      </c>
      <c r="E39" s="107">
        <v>31</v>
      </c>
      <c r="F39" s="107">
        <v>34</v>
      </c>
      <c r="G39" s="107">
        <v>37</v>
      </c>
      <c r="H39" s="107">
        <v>53</v>
      </c>
      <c r="I39" s="107">
        <v>57</v>
      </c>
      <c r="J39" s="107">
        <v>60</v>
      </c>
      <c r="K39" s="107">
        <v>60</v>
      </c>
      <c r="L39" s="107">
        <v>41</v>
      </c>
      <c r="M39" s="107">
        <v>58</v>
      </c>
      <c r="N39" s="107">
        <v>41</v>
      </c>
      <c r="O39" s="83">
        <v>64</v>
      </c>
      <c r="P39" s="280">
        <f>B39/B$50*100</f>
        <v>0.18975332068311196</v>
      </c>
      <c r="Q39" s="141">
        <f t="shared" si="7"/>
        <v>0.5596294866846777</v>
      </c>
      <c r="R39" s="141">
        <f t="shared" si="7"/>
        <v>0.4070691024622717</v>
      </c>
      <c r="S39" s="200">
        <f t="shared" si="2"/>
        <v>0.6803444243648347</v>
      </c>
      <c r="T39" s="66"/>
    </row>
    <row r="40" spans="1:20" ht="12.75">
      <c r="A40" s="65"/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83"/>
      <c r="P40" s="103"/>
      <c r="Q40" s="121"/>
      <c r="R40" s="121"/>
      <c r="S40" s="200"/>
      <c r="T40" s="66"/>
    </row>
    <row r="41" spans="1:20" ht="12.75">
      <c r="A41" s="65" t="s">
        <v>54</v>
      </c>
      <c r="B41" s="106" t="s">
        <v>113</v>
      </c>
      <c r="C41" s="107">
        <v>2</v>
      </c>
      <c r="D41" s="107">
        <v>6</v>
      </c>
      <c r="E41" s="107">
        <v>12</v>
      </c>
      <c r="F41" s="107">
        <v>23</v>
      </c>
      <c r="G41" s="107">
        <v>13</v>
      </c>
      <c r="H41" s="107">
        <v>5</v>
      </c>
      <c r="I41" s="107">
        <v>4</v>
      </c>
      <c r="J41" s="107">
        <v>33</v>
      </c>
      <c r="K41" s="107">
        <v>46</v>
      </c>
      <c r="L41" s="107">
        <v>102</v>
      </c>
      <c r="M41" s="107">
        <v>110</v>
      </c>
      <c r="N41" s="107">
        <v>100</v>
      </c>
      <c r="O41" s="83">
        <v>128</v>
      </c>
      <c r="P41" s="120" t="s">
        <v>113</v>
      </c>
      <c r="Q41" s="141">
        <f>M41/M$50*100</f>
        <v>1.061366267850251</v>
      </c>
      <c r="R41" s="141">
        <f>N41/N$50*100</f>
        <v>0.9928514694201748</v>
      </c>
      <c r="S41" s="200">
        <f t="shared" si="2"/>
        <v>1.3606888487296693</v>
      </c>
      <c r="T41" s="66"/>
    </row>
    <row r="42" spans="1:20" ht="12.75">
      <c r="A42" s="65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20"/>
      <c r="P42" s="103"/>
      <c r="Q42" s="121"/>
      <c r="R42" s="121"/>
      <c r="S42" s="200"/>
      <c r="T42" s="66"/>
    </row>
    <row r="43" spans="1:20" ht="12.75">
      <c r="A43" s="65" t="s">
        <v>55</v>
      </c>
      <c r="B43" s="106">
        <v>1</v>
      </c>
      <c r="C43" s="107">
        <v>12</v>
      </c>
      <c r="D43" s="107">
        <v>31</v>
      </c>
      <c r="E43" s="107">
        <v>25</v>
      </c>
      <c r="F43" s="107">
        <v>16</v>
      </c>
      <c r="G43" s="107">
        <v>20</v>
      </c>
      <c r="H43" s="107">
        <v>43</v>
      </c>
      <c r="I43" s="107">
        <v>78</v>
      </c>
      <c r="J43" s="107">
        <v>89</v>
      </c>
      <c r="K43" s="107">
        <v>143</v>
      </c>
      <c r="L43" s="107">
        <v>180</v>
      </c>
      <c r="M43" s="107">
        <v>149</v>
      </c>
      <c r="N43" s="107">
        <v>152</v>
      </c>
      <c r="O43" s="83">
        <v>147</v>
      </c>
      <c r="P43" s="280">
        <f>B43/B$50*100</f>
        <v>0.09487666034155598</v>
      </c>
      <c r="Q43" s="141">
        <f aca="true" t="shared" si="8" ref="Q43:R45">M43/M$50*100</f>
        <v>1.4376688537244307</v>
      </c>
      <c r="R43" s="141">
        <f t="shared" si="8"/>
        <v>1.5091342335186657</v>
      </c>
      <c r="S43" s="200">
        <f t="shared" si="2"/>
        <v>1.5626660997129795</v>
      </c>
      <c r="T43" s="66"/>
    </row>
    <row r="44" spans="1:20" ht="12.75">
      <c r="A44" s="110" t="s">
        <v>56</v>
      </c>
      <c r="B44" s="106" t="s">
        <v>113</v>
      </c>
      <c r="C44" s="107">
        <v>11</v>
      </c>
      <c r="D44" s="107">
        <v>27</v>
      </c>
      <c r="E44" s="107">
        <v>20</v>
      </c>
      <c r="F44" s="107">
        <v>14</v>
      </c>
      <c r="G44" s="107">
        <v>16</v>
      </c>
      <c r="H44" s="107">
        <v>33</v>
      </c>
      <c r="I44" s="107">
        <v>57</v>
      </c>
      <c r="J44" s="107">
        <v>60</v>
      </c>
      <c r="K44" s="107">
        <v>61</v>
      </c>
      <c r="L44" s="107">
        <v>70</v>
      </c>
      <c r="M44" s="107">
        <v>61</v>
      </c>
      <c r="N44" s="107">
        <v>67</v>
      </c>
      <c r="O44" s="83">
        <v>65</v>
      </c>
      <c r="P44" s="120" t="s">
        <v>113</v>
      </c>
      <c r="Q44" s="141">
        <f t="shared" si="8"/>
        <v>0.5885758394442301</v>
      </c>
      <c r="R44" s="141">
        <f t="shared" si="8"/>
        <v>0.665210484511517</v>
      </c>
      <c r="S44" s="200">
        <f t="shared" si="2"/>
        <v>0.6909748059955353</v>
      </c>
      <c r="T44" s="66"/>
    </row>
    <row r="45" spans="1:20" ht="12.75">
      <c r="A45" s="110" t="s">
        <v>57</v>
      </c>
      <c r="B45" s="106">
        <v>1</v>
      </c>
      <c r="C45" s="107">
        <v>1</v>
      </c>
      <c r="D45" s="107">
        <v>4</v>
      </c>
      <c r="E45" s="107">
        <v>5</v>
      </c>
      <c r="F45" s="107">
        <v>2</v>
      </c>
      <c r="G45" s="107">
        <v>4</v>
      </c>
      <c r="H45" s="107">
        <v>10</v>
      </c>
      <c r="I45" s="107">
        <v>21</v>
      </c>
      <c r="J45" s="107">
        <v>29</v>
      </c>
      <c r="K45" s="107">
        <v>82</v>
      </c>
      <c r="L45" s="107">
        <v>110</v>
      </c>
      <c r="M45" s="107">
        <v>88</v>
      </c>
      <c r="N45" s="107">
        <v>85</v>
      </c>
      <c r="O45" s="83">
        <v>82</v>
      </c>
      <c r="P45" s="280">
        <f>B45/B$50*100</f>
        <v>0.09487666034155598</v>
      </c>
      <c r="Q45" s="141">
        <f t="shared" si="8"/>
        <v>0.8490930142802007</v>
      </c>
      <c r="R45" s="141">
        <f t="shared" si="8"/>
        <v>0.8439237490071485</v>
      </c>
      <c r="S45" s="200">
        <f t="shared" si="2"/>
        <v>0.8716912937174445</v>
      </c>
      <c r="T45" s="66"/>
    </row>
    <row r="46" spans="1:20" ht="12.75">
      <c r="A46" s="65"/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83"/>
      <c r="P46" s="103"/>
      <c r="Q46" s="121"/>
      <c r="R46" s="121"/>
      <c r="S46" s="200"/>
      <c r="T46" s="66"/>
    </row>
    <row r="47" spans="1:20" ht="12.75">
      <c r="A47" s="65" t="s">
        <v>130</v>
      </c>
      <c r="B47" s="106">
        <v>3</v>
      </c>
      <c r="C47" s="107">
        <v>25</v>
      </c>
      <c r="D47" s="107">
        <v>64</v>
      </c>
      <c r="E47" s="107">
        <v>85</v>
      </c>
      <c r="F47" s="107">
        <v>134</v>
      </c>
      <c r="G47" s="107">
        <v>179</v>
      </c>
      <c r="H47" s="107">
        <v>214</v>
      </c>
      <c r="I47" s="107">
        <v>271</v>
      </c>
      <c r="J47" s="107">
        <v>337</v>
      </c>
      <c r="K47" s="107">
        <v>401</v>
      </c>
      <c r="L47" s="107">
        <v>367</v>
      </c>
      <c r="M47" s="107">
        <v>335</v>
      </c>
      <c r="N47" s="107">
        <v>346</v>
      </c>
      <c r="O47" s="83">
        <v>368</v>
      </c>
      <c r="P47" s="280">
        <f>B47/B$50*100</f>
        <v>0.2846299810246679</v>
      </c>
      <c r="Q47" s="141">
        <f>M47/M$50*100</f>
        <v>3.2323427248166734</v>
      </c>
      <c r="R47" s="141">
        <f>N47/N$50*100</f>
        <v>3.4352660841938047</v>
      </c>
      <c r="S47" s="200">
        <f t="shared" si="2"/>
        <v>3.9119804400977993</v>
      </c>
      <c r="T47" s="66"/>
    </row>
    <row r="48" spans="1:20" ht="12.75">
      <c r="A48" s="65"/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20"/>
      <c r="P48" s="103"/>
      <c r="Q48" s="121"/>
      <c r="R48" s="121"/>
      <c r="S48" s="200"/>
      <c r="T48" s="66"/>
    </row>
    <row r="49" spans="1:20" ht="12.75">
      <c r="A49" s="65" t="s">
        <v>105</v>
      </c>
      <c r="B49" s="106">
        <v>9</v>
      </c>
      <c r="C49" s="107">
        <v>38</v>
      </c>
      <c r="D49" s="107">
        <v>12</v>
      </c>
      <c r="E49" s="107">
        <v>21</v>
      </c>
      <c r="F49" s="107">
        <v>35</v>
      </c>
      <c r="G49" s="107">
        <v>18</v>
      </c>
      <c r="H49" s="107">
        <v>36</v>
      </c>
      <c r="I49" s="107">
        <v>31</v>
      </c>
      <c r="J49" s="107">
        <v>15</v>
      </c>
      <c r="K49" s="107">
        <v>5</v>
      </c>
      <c r="L49" s="107">
        <v>16</v>
      </c>
      <c r="M49" s="107">
        <v>10</v>
      </c>
      <c r="N49" s="107">
        <v>14</v>
      </c>
      <c r="O49" s="83">
        <v>12</v>
      </c>
      <c r="P49" s="280">
        <f>B49/B$50*100</f>
        <v>0.8538899430740038</v>
      </c>
      <c r="Q49" s="141">
        <f>M49/M$50*100</f>
        <v>0.09648784253184099</v>
      </c>
      <c r="R49" s="141">
        <f>N49/N$50*100</f>
        <v>0.13899920571882446</v>
      </c>
      <c r="S49" s="200">
        <f t="shared" si="2"/>
        <v>0.1275645795684065</v>
      </c>
      <c r="T49" s="66"/>
    </row>
    <row r="50" spans="1:20" ht="12.75">
      <c r="A50" s="68" t="s">
        <v>11</v>
      </c>
      <c r="B50" s="115">
        <v>1054</v>
      </c>
      <c r="C50" s="116">
        <v>2991</v>
      </c>
      <c r="D50" s="116">
        <v>4349</v>
      </c>
      <c r="E50" s="116">
        <v>4557</v>
      </c>
      <c r="F50" s="116">
        <v>5343</v>
      </c>
      <c r="G50" s="116">
        <v>5939</v>
      </c>
      <c r="H50" s="116">
        <v>6728</v>
      </c>
      <c r="I50" s="116">
        <v>8041</v>
      </c>
      <c r="J50" s="116">
        <v>8641</v>
      </c>
      <c r="K50" s="116">
        <v>9579</v>
      </c>
      <c r="L50" s="116">
        <v>10381</v>
      </c>
      <c r="M50" s="116">
        <v>10364</v>
      </c>
      <c r="N50" s="116">
        <v>10072</v>
      </c>
      <c r="O50" s="116">
        <v>9407</v>
      </c>
      <c r="P50" s="117">
        <f>B50/B$50*100</f>
        <v>100</v>
      </c>
      <c r="Q50" s="117">
        <f>M50/M$50*100</f>
        <v>100</v>
      </c>
      <c r="R50" s="117">
        <f>N50/N$50*100</f>
        <v>100</v>
      </c>
      <c r="S50" s="144">
        <v>100</v>
      </c>
      <c r="T50" s="66"/>
    </row>
    <row r="51" spans="1:20" ht="12.75">
      <c r="A51" s="90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66"/>
      <c r="T51" s="66"/>
    </row>
    <row r="52" spans="1:20" ht="12.75">
      <c r="A52" s="122" t="s">
        <v>106</v>
      </c>
      <c r="B52" s="89" t="s">
        <v>141</v>
      </c>
      <c r="C52" s="66"/>
      <c r="D52" s="66"/>
      <c r="E52" s="66"/>
      <c r="F52" s="66"/>
      <c r="G52" s="66"/>
      <c r="H52" s="66"/>
      <c r="I52" s="66"/>
      <c r="J52" s="66"/>
      <c r="K52" s="66"/>
      <c r="L52" s="201"/>
      <c r="M52" s="66"/>
      <c r="N52" s="65"/>
      <c r="O52" s="65"/>
      <c r="P52" s="66"/>
      <c r="Q52" s="66"/>
      <c r="R52" s="66"/>
      <c r="S52" s="66"/>
      <c r="T52" s="66"/>
    </row>
    <row r="53" spans="1:20" ht="12.75">
      <c r="A53" s="122" t="s">
        <v>107</v>
      </c>
      <c r="B53" s="89" t="s">
        <v>60</v>
      </c>
      <c r="C53" s="66"/>
      <c r="D53" s="66"/>
      <c r="E53" s="66"/>
      <c r="F53" s="66"/>
      <c r="G53" s="66"/>
      <c r="H53" s="66"/>
      <c r="I53" s="66"/>
      <c r="J53" s="66"/>
      <c r="K53" s="66"/>
      <c r="L53" s="201"/>
      <c r="M53" s="66"/>
      <c r="N53" s="65"/>
      <c r="O53" s="65"/>
      <c r="P53" s="66"/>
      <c r="Q53" s="66"/>
      <c r="R53" s="66"/>
      <c r="S53" s="66"/>
      <c r="T53" s="66"/>
    </row>
    <row r="54" spans="1:20" ht="12.75">
      <c r="A54" s="122" t="s">
        <v>108</v>
      </c>
      <c r="B54" s="89" t="s">
        <v>136</v>
      </c>
      <c r="C54" s="66"/>
      <c r="D54" s="66"/>
      <c r="E54" s="66"/>
      <c r="F54" s="66"/>
      <c r="G54" s="66"/>
      <c r="H54" s="66"/>
      <c r="I54" s="66"/>
      <c r="J54" s="66"/>
      <c r="K54" s="66"/>
      <c r="L54" s="201"/>
      <c r="M54" s="66"/>
      <c r="N54" s="65"/>
      <c r="O54" s="65"/>
      <c r="P54" s="66"/>
      <c r="Q54" s="66"/>
      <c r="R54" s="66"/>
      <c r="S54" s="66"/>
      <c r="T54" s="66"/>
    </row>
    <row r="55" spans="1:20" ht="12.75">
      <c r="A55" s="122"/>
      <c r="B55" s="89" t="s">
        <v>133</v>
      </c>
      <c r="C55" s="66"/>
      <c r="D55" s="66"/>
      <c r="E55" s="66"/>
      <c r="F55" s="66"/>
      <c r="G55" s="66"/>
      <c r="H55" s="66"/>
      <c r="I55" s="66"/>
      <c r="J55" s="66"/>
      <c r="K55" s="66"/>
      <c r="L55" s="201"/>
      <c r="M55" s="66"/>
      <c r="N55" s="65"/>
      <c r="O55" s="65"/>
      <c r="P55" s="66"/>
      <c r="Q55" s="66"/>
      <c r="R55" s="66"/>
      <c r="S55" s="66"/>
      <c r="T55" s="66"/>
    </row>
    <row r="56" spans="1:20" ht="12.75">
      <c r="A56" s="122" t="s">
        <v>109</v>
      </c>
      <c r="B56" s="89" t="s">
        <v>138</v>
      </c>
      <c r="C56" s="66"/>
      <c r="D56" s="66"/>
      <c r="E56" s="66"/>
      <c r="F56" s="66"/>
      <c r="G56" s="66"/>
      <c r="H56" s="66"/>
      <c r="I56" s="66"/>
      <c r="J56" s="66"/>
      <c r="K56" s="66"/>
      <c r="L56" s="201"/>
      <c r="M56" s="66"/>
      <c r="N56" s="65"/>
      <c r="O56" s="65"/>
      <c r="P56" s="66"/>
      <c r="Q56" s="66"/>
      <c r="R56" s="66"/>
      <c r="S56" s="66"/>
      <c r="T56" s="66"/>
    </row>
    <row r="57" spans="1:20" ht="12.75">
      <c r="A57" s="122" t="s">
        <v>9</v>
      </c>
      <c r="B57" s="89"/>
      <c r="C57" s="66"/>
      <c r="D57" s="66"/>
      <c r="E57" s="66"/>
      <c r="F57" s="66"/>
      <c r="G57" s="66"/>
      <c r="H57" s="66"/>
      <c r="I57" s="66"/>
      <c r="J57" s="66"/>
      <c r="K57" s="66"/>
      <c r="L57" s="201"/>
      <c r="M57" s="66"/>
      <c r="N57" s="65"/>
      <c r="O57" s="65"/>
      <c r="P57" s="66"/>
      <c r="Q57" s="66"/>
      <c r="R57" s="66"/>
      <c r="S57" s="66"/>
      <c r="T57" s="66"/>
    </row>
  </sheetData>
  <printOptions/>
  <pageMargins left="0.75" right="0.75" top="0.68" bottom="0.41" header="0.5" footer="0.33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7"/>
  <dimension ref="A1:T56"/>
  <sheetViews>
    <sheetView zoomScale="75" zoomScaleNormal="75" workbookViewId="0" topLeftCell="A10">
      <selection activeCell="U37" sqref="U37:U38"/>
    </sheetView>
  </sheetViews>
  <sheetFormatPr defaultColWidth="9.140625" defaultRowHeight="12.75"/>
  <cols>
    <col min="1" max="1" width="47.00390625" style="0" customWidth="1"/>
    <col min="2" max="19" width="6.7109375" style="0" customWidth="1"/>
    <col min="20" max="20" width="9.00390625" style="0" customWidth="1"/>
  </cols>
  <sheetData>
    <row r="1" spans="1:20" ht="12.75">
      <c r="A1" s="65" t="s">
        <v>157</v>
      </c>
      <c r="B1" s="65" t="s">
        <v>129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ht="12.75">
      <c r="A2" s="176"/>
      <c r="B2" s="177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4"/>
      <c r="P2" s="202"/>
      <c r="Q2" s="202"/>
      <c r="R2" s="202"/>
      <c r="S2" s="203"/>
      <c r="T2" s="202"/>
    </row>
    <row r="3" spans="1:20" ht="12.75">
      <c r="A3" s="205"/>
      <c r="B3" s="206">
        <v>1995</v>
      </c>
      <c r="C3" s="207">
        <v>1996</v>
      </c>
      <c r="D3" s="207">
        <v>1997</v>
      </c>
      <c r="E3" s="207">
        <v>1998</v>
      </c>
      <c r="F3" s="207">
        <v>1999</v>
      </c>
      <c r="G3" s="207">
        <v>2000</v>
      </c>
      <c r="H3" s="207">
        <v>2001</v>
      </c>
      <c r="I3" s="207">
        <v>2002</v>
      </c>
      <c r="J3" s="208">
        <v>2003</v>
      </c>
      <c r="K3" s="207">
        <v>2004</v>
      </c>
      <c r="L3" s="208">
        <v>2005</v>
      </c>
      <c r="M3" s="208">
        <v>2006</v>
      </c>
      <c r="N3" s="208">
        <v>2007</v>
      </c>
      <c r="O3" s="208">
        <v>2008</v>
      </c>
      <c r="P3" s="207">
        <v>1995</v>
      </c>
      <c r="Q3" s="208">
        <v>2006</v>
      </c>
      <c r="R3" s="208">
        <v>2007</v>
      </c>
      <c r="S3" s="209">
        <v>2008</v>
      </c>
      <c r="T3" s="202"/>
    </row>
    <row r="4" spans="1:20" ht="12.75">
      <c r="A4" s="205"/>
      <c r="B4" s="210" t="s">
        <v>24</v>
      </c>
      <c r="C4" s="211"/>
      <c r="D4" s="211"/>
      <c r="E4" s="211"/>
      <c r="F4" s="211"/>
      <c r="G4" s="211"/>
      <c r="H4" s="211"/>
      <c r="I4" s="211"/>
      <c r="J4" s="212"/>
      <c r="K4" s="211"/>
      <c r="L4" s="212"/>
      <c r="M4" s="212"/>
      <c r="N4" s="212"/>
      <c r="O4" s="208"/>
      <c r="P4" s="211" t="s">
        <v>18</v>
      </c>
      <c r="Q4" s="212"/>
      <c r="R4" s="212"/>
      <c r="S4" s="213"/>
      <c r="T4" s="202"/>
    </row>
    <row r="5" spans="1:20" ht="12.75">
      <c r="A5" s="138" t="s">
        <v>25</v>
      </c>
      <c r="B5" s="214">
        <f aca="true" t="shared" si="0" ref="B5:O5">SUM(B7,B18,B26,B34)</f>
        <v>4477</v>
      </c>
      <c r="C5" s="215">
        <f t="shared" si="0"/>
        <v>4169</v>
      </c>
      <c r="D5" s="215">
        <f t="shared" si="0"/>
        <v>3937</v>
      </c>
      <c r="E5" s="215">
        <f t="shared" si="0"/>
        <v>2810</v>
      </c>
      <c r="F5" s="215">
        <f t="shared" si="0"/>
        <v>2393</v>
      </c>
      <c r="G5" s="215">
        <f t="shared" si="0"/>
        <v>2662</v>
      </c>
      <c r="H5" s="215">
        <f t="shared" si="0"/>
        <v>2646</v>
      </c>
      <c r="I5" s="215">
        <f t="shared" si="0"/>
        <v>2288</v>
      </c>
      <c r="J5" s="215">
        <f t="shared" si="0"/>
        <v>2061</v>
      </c>
      <c r="K5" s="215">
        <f t="shared" si="0"/>
        <v>2033</v>
      </c>
      <c r="L5" s="215">
        <f t="shared" si="0"/>
        <v>2380</v>
      </c>
      <c r="M5" s="215">
        <f t="shared" si="0"/>
        <v>2899</v>
      </c>
      <c r="N5" s="215">
        <f t="shared" si="0"/>
        <v>2912</v>
      </c>
      <c r="O5" s="300">
        <f t="shared" si="0"/>
        <v>3055</v>
      </c>
      <c r="P5" s="297">
        <f>B5/B$50*100</f>
        <v>93.73953098827471</v>
      </c>
      <c r="Q5" s="216">
        <f>M5/M$50*100</f>
        <v>90.99183929692404</v>
      </c>
      <c r="R5" s="216">
        <f>N5/N$50*100</f>
        <v>90.66002490660024</v>
      </c>
      <c r="S5" s="217">
        <f>O5/O$50*100</f>
        <v>89.067055393586</v>
      </c>
      <c r="T5" s="202"/>
    </row>
    <row r="6" spans="1:20" ht="12.75">
      <c r="A6" s="138"/>
      <c r="B6" s="214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300"/>
      <c r="P6" s="298"/>
      <c r="Q6" s="218"/>
      <c r="R6" s="218"/>
      <c r="S6" s="217"/>
      <c r="T6" s="202"/>
    </row>
    <row r="7" spans="1:20" ht="12.75">
      <c r="A7" s="110" t="s">
        <v>26</v>
      </c>
      <c r="B7" s="214">
        <f aca="true" t="shared" si="1" ref="B7:N7">SUM(B8:B16)</f>
        <v>650</v>
      </c>
      <c r="C7" s="215">
        <f t="shared" si="1"/>
        <v>707</v>
      </c>
      <c r="D7" s="215">
        <f t="shared" si="1"/>
        <v>664</v>
      </c>
      <c r="E7" s="215">
        <f t="shared" si="1"/>
        <v>514</v>
      </c>
      <c r="F7" s="215">
        <f t="shared" si="1"/>
        <v>467</v>
      </c>
      <c r="G7" s="215">
        <f t="shared" si="1"/>
        <v>532</v>
      </c>
      <c r="H7" s="215">
        <f t="shared" si="1"/>
        <v>559</v>
      </c>
      <c r="I7" s="215">
        <f t="shared" si="1"/>
        <v>504</v>
      </c>
      <c r="J7" s="215">
        <f t="shared" si="1"/>
        <v>487</v>
      </c>
      <c r="K7" s="215">
        <f t="shared" si="1"/>
        <v>496</v>
      </c>
      <c r="L7" s="215">
        <f t="shared" si="1"/>
        <v>693</v>
      </c>
      <c r="M7" s="215">
        <f t="shared" si="1"/>
        <v>862</v>
      </c>
      <c r="N7" s="215">
        <f t="shared" si="1"/>
        <v>987</v>
      </c>
      <c r="O7" s="300">
        <v>1011</v>
      </c>
      <c r="P7" s="297">
        <f aca="true" t="shared" si="2" ref="P7:P16">B7/B$50*100</f>
        <v>13.609715242881071</v>
      </c>
      <c r="Q7" s="216">
        <f aca="true" t="shared" si="3" ref="Q7:R16">M7/M$50*100</f>
        <v>27.055869428750785</v>
      </c>
      <c r="R7" s="216">
        <f t="shared" si="3"/>
        <v>30.728518057285182</v>
      </c>
      <c r="S7" s="217">
        <f aca="true" t="shared" si="4" ref="S7:S49">O7/O$50*100</f>
        <v>29.47521865889213</v>
      </c>
      <c r="T7" s="202"/>
    </row>
    <row r="8" spans="1:20" ht="12.75">
      <c r="A8" s="112" t="s">
        <v>27</v>
      </c>
      <c r="B8" s="214">
        <v>7</v>
      </c>
      <c r="C8" s="215">
        <v>8</v>
      </c>
      <c r="D8" s="215">
        <v>4</v>
      </c>
      <c r="E8" s="215">
        <v>4</v>
      </c>
      <c r="F8" s="215">
        <v>5</v>
      </c>
      <c r="G8" s="215">
        <v>7</v>
      </c>
      <c r="H8" s="215">
        <v>6</v>
      </c>
      <c r="I8" s="215">
        <v>6</v>
      </c>
      <c r="J8" s="215">
        <v>2</v>
      </c>
      <c r="K8" s="215" t="s">
        <v>113</v>
      </c>
      <c r="L8" s="215">
        <v>2</v>
      </c>
      <c r="M8" s="215">
        <v>2</v>
      </c>
      <c r="N8" s="215" t="s">
        <v>113</v>
      </c>
      <c r="O8" s="301">
        <v>1</v>
      </c>
      <c r="P8" s="297">
        <f t="shared" si="2"/>
        <v>0.14656616415410384</v>
      </c>
      <c r="Q8" s="216">
        <f t="shared" si="3"/>
        <v>0.06277463904582549</v>
      </c>
      <c r="R8" s="215" t="s">
        <v>113</v>
      </c>
      <c r="S8" s="217">
        <f t="shared" si="4"/>
        <v>0.029154518950437316</v>
      </c>
      <c r="T8" s="202"/>
    </row>
    <row r="9" spans="1:20" ht="12.75">
      <c r="A9" s="112" t="s">
        <v>28</v>
      </c>
      <c r="B9" s="214">
        <v>41</v>
      </c>
      <c r="C9" s="215">
        <v>54</v>
      </c>
      <c r="D9" s="215">
        <v>29</v>
      </c>
      <c r="E9" s="215">
        <v>22</v>
      </c>
      <c r="F9" s="215">
        <v>15</v>
      </c>
      <c r="G9" s="215">
        <v>36</v>
      </c>
      <c r="H9" s="215">
        <v>27</v>
      </c>
      <c r="I9" s="215">
        <v>16</v>
      </c>
      <c r="J9" s="215">
        <v>28</v>
      </c>
      <c r="K9" s="215">
        <v>19</v>
      </c>
      <c r="L9" s="215">
        <v>17</v>
      </c>
      <c r="M9" s="215">
        <v>26</v>
      </c>
      <c r="N9" s="215">
        <v>23</v>
      </c>
      <c r="O9" s="301">
        <v>14</v>
      </c>
      <c r="P9" s="297">
        <f t="shared" si="2"/>
        <v>0.8584589614740368</v>
      </c>
      <c r="Q9" s="216">
        <f t="shared" si="3"/>
        <v>0.8160703075957313</v>
      </c>
      <c r="R9" s="216">
        <f t="shared" si="3"/>
        <v>0.7160647571606475</v>
      </c>
      <c r="S9" s="217">
        <f t="shared" si="4"/>
        <v>0.40816326530612246</v>
      </c>
      <c r="T9" s="202"/>
    </row>
    <row r="10" spans="1:20" ht="12.75">
      <c r="A10" s="112" t="s">
        <v>29</v>
      </c>
      <c r="B10" s="214">
        <v>37</v>
      </c>
      <c r="C10" s="215">
        <v>33</v>
      </c>
      <c r="D10" s="215">
        <v>46</v>
      </c>
      <c r="E10" s="215">
        <v>21</v>
      </c>
      <c r="F10" s="215">
        <v>23</v>
      </c>
      <c r="G10" s="215">
        <v>22</v>
      </c>
      <c r="H10" s="215">
        <v>21</v>
      </c>
      <c r="I10" s="215">
        <v>28</v>
      </c>
      <c r="J10" s="215">
        <v>13</v>
      </c>
      <c r="K10" s="215">
        <v>15</v>
      </c>
      <c r="L10" s="215">
        <v>12</v>
      </c>
      <c r="M10" s="215">
        <v>17</v>
      </c>
      <c r="N10" s="215">
        <v>25</v>
      </c>
      <c r="O10" s="301">
        <v>17</v>
      </c>
      <c r="P10" s="297">
        <f t="shared" si="2"/>
        <v>0.7747068676716918</v>
      </c>
      <c r="Q10" s="216">
        <f t="shared" si="3"/>
        <v>0.5335844318895167</v>
      </c>
      <c r="R10" s="216">
        <f t="shared" si="3"/>
        <v>0.7783312577833126</v>
      </c>
      <c r="S10" s="217">
        <f t="shared" si="4"/>
        <v>0.49562682215743437</v>
      </c>
      <c r="T10" s="202"/>
    </row>
    <row r="11" spans="1:20" ht="12.75">
      <c r="A11" s="112" t="s">
        <v>30</v>
      </c>
      <c r="B11" s="214">
        <v>74</v>
      </c>
      <c r="C11" s="215">
        <v>112</v>
      </c>
      <c r="D11" s="215">
        <v>86</v>
      </c>
      <c r="E11" s="215">
        <v>69</v>
      </c>
      <c r="F11" s="215">
        <v>59</v>
      </c>
      <c r="G11" s="215">
        <v>77</v>
      </c>
      <c r="H11" s="215">
        <v>77</v>
      </c>
      <c r="I11" s="215">
        <v>102</v>
      </c>
      <c r="J11" s="215">
        <v>77</v>
      </c>
      <c r="K11" s="215">
        <v>110</v>
      </c>
      <c r="L11" s="215">
        <v>128</v>
      </c>
      <c r="M11" s="215">
        <v>166</v>
      </c>
      <c r="N11" s="215">
        <v>171</v>
      </c>
      <c r="O11" s="301">
        <v>204</v>
      </c>
      <c r="P11" s="297">
        <f t="shared" si="2"/>
        <v>1.5494137353433837</v>
      </c>
      <c r="Q11" s="216">
        <f t="shared" si="3"/>
        <v>5.210295040803516</v>
      </c>
      <c r="R11" s="216">
        <f t="shared" si="3"/>
        <v>5.3237858032378576</v>
      </c>
      <c r="S11" s="217">
        <f t="shared" si="4"/>
        <v>5.947521865889213</v>
      </c>
      <c r="T11" s="202"/>
    </row>
    <row r="12" spans="1:20" ht="12.75">
      <c r="A12" s="112" t="s">
        <v>31</v>
      </c>
      <c r="B12" s="214">
        <v>7</v>
      </c>
      <c r="C12" s="215">
        <v>6</v>
      </c>
      <c r="D12" s="215">
        <v>2</v>
      </c>
      <c r="E12" s="215">
        <v>2</v>
      </c>
      <c r="F12" s="215">
        <v>5</v>
      </c>
      <c r="G12" s="215">
        <v>3</v>
      </c>
      <c r="H12" s="215">
        <v>6</v>
      </c>
      <c r="I12" s="215">
        <v>2</v>
      </c>
      <c r="J12" s="215">
        <v>4</v>
      </c>
      <c r="K12" s="215">
        <v>1</v>
      </c>
      <c r="L12" s="215">
        <v>9</v>
      </c>
      <c r="M12" s="215">
        <v>3</v>
      </c>
      <c r="N12" s="215">
        <v>4</v>
      </c>
      <c r="O12" s="301">
        <v>4</v>
      </c>
      <c r="P12" s="297">
        <f t="shared" si="2"/>
        <v>0.14656616415410384</v>
      </c>
      <c r="Q12" s="216">
        <f t="shared" si="3"/>
        <v>0.09416195856873823</v>
      </c>
      <c r="R12" s="216">
        <f t="shared" si="3"/>
        <v>0.12453300124533001</v>
      </c>
      <c r="S12" s="217">
        <f t="shared" si="4"/>
        <v>0.11661807580174927</v>
      </c>
      <c r="T12" s="202"/>
    </row>
    <row r="13" spans="1:20" ht="12.75">
      <c r="A13" s="112" t="s">
        <v>32</v>
      </c>
      <c r="B13" s="214">
        <v>378</v>
      </c>
      <c r="C13" s="215">
        <v>418</v>
      </c>
      <c r="D13" s="215">
        <v>417</v>
      </c>
      <c r="E13" s="215">
        <v>349</v>
      </c>
      <c r="F13" s="215">
        <v>329</v>
      </c>
      <c r="G13" s="215">
        <v>352</v>
      </c>
      <c r="H13" s="215">
        <v>371</v>
      </c>
      <c r="I13" s="215">
        <v>314</v>
      </c>
      <c r="J13" s="215">
        <v>339</v>
      </c>
      <c r="K13" s="215">
        <v>328</v>
      </c>
      <c r="L13" s="215">
        <v>496</v>
      </c>
      <c r="M13" s="215">
        <v>631</v>
      </c>
      <c r="N13" s="215">
        <v>732</v>
      </c>
      <c r="O13" s="301">
        <v>757</v>
      </c>
      <c r="P13" s="297">
        <f t="shared" si="2"/>
        <v>7.914572864321608</v>
      </c>
      <c r="Q13" s="216">
        <f t="shared" si="3"/>
        <v>19.80539861895794</v>
      </c>
      <c r="R13" s="216">
        <f t="shared" si="3"/>
        <v>22.789539227895393</v>
      </c>
      <c r="S13" s="217">
        <f t="shared" si="4"/>
        <v>22.06997084548105</v>
      </c>
      <c r="T13" s="202"/>
    </row>
    <row r="14" spans="1:20" ht="12.75">
      <c r="A14" s="112" t="s">
        <v>33</v>
      </c>
      <c r="B14" s="214">
        <v>2</v>
      </c>
      <c r="C14" s="215" t="s">
        <v>113</v>
      </c>
      <c r="D14" s="215">
        <v>2</v>
      </c>
      <c r="E14" s="215" t="s">
        <v>113</v>
      </c>
      <c r="F14" s="215" t="s">
        <v>113</v>
      </c>
      <c r="G14" s="215">
        <v>1</v>
      </c>
      <c r="H14" s="215">
        <v>2</v>
      </c>
      <c r="I14" s="215" t="s">
        <v>113</v>
      </c>
      <c r="J14" s="215" t="s">
        <v>113</v>
      </c>
      <c r="K14" s="215" t="s">
        <v>113</v>
      </c>
      <c r="L14" s="215" t="s">
        <v>113</v>
      </c>
      <c r="M14" s="215" t="s">
        <v>113</v>
      </c>
      <c r="N14" s="215">
        <v>2</v>
      </c>
      <c r="O14" s="301">
        <v>2</v>
      </c>
      <c r="P14" s="297">
        <f t="shared" si="2"/>
        <v>0.04187604690117253</v>
      </c>
      <c r="Q14" s="215" t="s">
        <v>113</v>
      </c>
      <c r="R14" s="216">
        <f t="shared" si="3"/>
        <v>0.062266500622665005</v>
      </c>
      <c r="S14" s="217">
        <f t="shared" si="4"/>
        <v>0.05830903790087463</v>
      </c>
      <c r="T14" s="202"/>
    </row>
    <row r="15" spans="1:20" ht="12.75">
      <c r="A15" s="112" t="s">
        <v>34</v>
      </c>
      <c r="B15" s="214">
        <v>79</v>
      </c>
      <c r="C15" s="215">
        <v>65</v>
      </c>
      <c r="D15" s="215">
        <v>67</v>
      </c>
      <c r="E15" s="215">
        <v>43</v>
      </c>
      <c r="F15" s="215">
        <v>26</v>
      </c>
      <c r="G15" s="215">
        <v>28</v>
      </c>
      <c r="H15" s="215">
        <v>49</v>
      </c>
      <c r="I15" s="215">
        <v>32</v>
      </c>
      <c r="J15" s="215">
        <v>21</v>
      </c>
      <c r="K15" s="215">
        <v>23</v>
      </c>
      <c r="L15" s="215">
        <v>24</v>
      </c>
      <c r="M15" s="215">
        <v>15</v>
      </c>
      <c r="N15" s="215">
        <v>27</v>
      </c>
      <c r="O15" s="301">
        <v>12</v>
      </c>
      <c r="P15" s="297">
        <f t="shared" si="2"/>
        <v>1.654103852596315</v>
      </c>
      <c r="Q15" s="216">
        <f t="shared" si="3"/>
        <v>0.4708097928436911</v>
      </c>
      <c r="R15" s="216">
        <f t="shared" si="3"/>
        <v>0.8405977584059776</v>
      </c>
      <c r="S15" s="217">
        <f t="shared" si="4"/>
        <v>0.3498542274052478</v>
      </c>
      <c r="T15" s="202"/>
    </row>
    <row r="16" spans="1:20" ht="12.75">
      <c r="A16" s="112" t="s">
        <v>35</v>
      </c>
      <c r="B16" s="214">
        <v>25</v>
      </c>
      <c r="C16" s="215">
        <v>11</v>
      </c>
      <c r="D16" s="215">
        <v>11</v>
      </c>
      <c r="E16" s="215">
        <v>4</v>
      </c>
      <c r="F16" s="215">
        <v>5</v>
      </c>
      <c r="G16" s="215">
        <v>6</v>
      </c>
      <c r="H16" s="215" t="s">
        <v>113</v>
      </c>
      <c r="I16" s="215">
        <v>4</v>
      </c>
      <c r="J16" s="215">
        <v>3</v>
      </c>
      <c r="K16" s="215" t="s">
        <v>113</v>
      </c>
      <c r="L16" s="215">
        <v>5</v>
      </c>
      <c r="M16" s="215">
        <v>2</v>
      </c>
      <c r="N16" s="215">
        <v>3</v>
      </c>
      <c r="O16" s="300" t="s">
        <v>113</v>
      </c>
      <c r="P16" s="297">
        <f t="shared" si="2"/>
        <v>0.5234505862646567</v>
      </c>
      <c r="Q16" s="216">
        <f t="shared" si="3"/>
        <v>0.06277463904582549</v>
      </c>
      <c r="R16" s="216">
        <f t="shared" si="3"/>
        <v>0.09339975093399751</v>
      </c>
      <c r="S16" s="219" t="s">
        <v>113</v>
      </c>
      <c r="T16" s="202"/>
    </row>
    <row r="17" spans="1:20" ht="12.75">
      <c r="A17" s="110"/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300"/>
      <c r="P17" s="298"/>
      <c r="Q17" s="218"/>
      <c r="R17" s="218"/>
      <c r="S17" s="217"/>
      <c r="T17" s="202"/>
    </row>
    <row r="18" spans="1:20" ht="12.75">
      <c r="A18" s="110" t="s">
        <v>36</v>
      </c>
      <c r="B18" s="214">
        <f aca="true" t="shared" si="5" ref="B18:N18">SUM(B19:B24)</f>
        <v>2734</v>
      </c>
      <c r="C18" s="215">
        <f t="shared" si="5"/>
        <v>2337</v>
      </c>
      <c r="D18" s="215">
        <f t="shared" si="5"/>
        <v>2003</v>
      </c>
      <c r="E18" s="215">
        <f t="shared" si="5"/>
        <v>1444</v>
      </c>
      <c r="F18" s="215">
        <f t="shared" si="5"/>
        <v>1129</v>
      </c>
      <c r="G18" s="215">
        <f t="shared" si="5"/>
        <v>1264</v>
      </c>
      <c r="H18" s="215">
        <f t="shared" si="5"/>
        <v>1184</v>
      </c>
      <c r="I18" s="215">
        <f t="shared" si="5"/>
        <v>930</v>
      </c>
      <c r="J18" s="215">
        <f t="shared" si="5"/>
        <v>808</v>
      </c>
      <c r="K18" s="215">
        <f t="shared" si="5"/>
        <v>748</v>
      </c>
      <c r="L18" s="215">
        <f t="shared" si="5"/>
        <v>746</v>
      </c>
      <c r="M18" s="215">
        <f t="shared" si="5"/>
        <v>887</v>
      </c>
      <c r="N18" s="215">
        <f t="shared" si="5"/>
        <v>793</v>
      </c>
      <c r="O18" s="300">
        <v>796</v>
      </c>
      <c r="P18" s="297">
        <f aca="true" t="shared" si="6" ref="P18:P24">B18/B$50*100</f>
        <v>57.244556113902846</v>
      </c>
      <c r="Q18" s="216">
        <f aca="true" t="shared" si="7" ref="Q18:R24">M18/M$50*100</f>
        <v>27.840552416823606</v>
      </c>
      <c r="R18" s="216">
        <f t="shared" si="7"/>
        <v>24.688667496886673</v>
      </c>
      <c r="S18" s="217">
        <f t="shared" si="4"/>
        <v>23.206997084548107</v>
      </c>
      <c r="T18" s="202"/>
    </row>
    <row r="19" spans="1:20" ht="12.75">
      <c r="A19" s="112" t="s">
        <v>37</v>
      </c>
      <c r="B19" s="214">
        <v>51</v>
      </c>
      <c r="C19" s="215">
        <v>43</v>
      </c>
      <c r="D19" s="215">
        <v>34</v>
      </c>
      <c r="E19" s="215">
        <v>40</v>
      </c>
      <c r="F19" s="215">
        <v>35</v>
      </c>
      <c r="G19" s="215">
        <v>47</v>
      </c>
      <c r="H19" s="215">
        <v>91</v>
      </c>
      <c r="I19" s="215">
        <v>31</v>
      </c>
      <c r="J19" s="215">
        <v>44</v>
      </c>
      <c r="K19" s="215">
        <v>39</v>
      </c>
      <c r="L19" s="215">
        <v>24</v>
      </c>
      <c r="M19" s="215">
        <v>22</v>
      </c>
      <c r="N19" s="215">
        <v>23</v>
      </c>
      <c r="O19" s="301">
        <v>48</v>
      </c>
      <c r="P19" s="297">
        <f t="shared" si="6"/>
        <v>1.0678391959798994</v>
      </c>
      <c r="Q19" s="216">
        <f t="shared" si="7"/>
        <v>0.6905210295040803</v>
      </c>
      <c r="R19" s="216">
        <f t="shared" si="7"/>
        <v>0.7160647571606475</v>
      </c>
      <c r="S19" s="217">
        <f t="shared" si="4"/>
        <v>1.3994169096209912</v>
      </c>
      <c r="T19" s="202"/>
    </row>
    <row r="20" spans="1:20" ht="12.75">
      <c r="A20" s="112" t="s">
        <v>38</v>
      </c>
      <c r="B20" s="214">
        <v>656</v>
      </c>
      <c r="C20" s="215">
        <v>575</v>
      </c>
      <c r="D20" s="215">
        <v>564</v>
      </c>
      <c r="E20" s="215">
        <v>417</v>
      </c>
      <c r="F20" s="215">
        <v>422</v>
      </c>
      <c r="G20" s="215">
        <v>442</v>
      </c>
      <c r="H20" s="215">
        <v>356</v>
      </c>
      <c r="I20" s="215">
        <v>330</v>
      </c>
      <c r="J20" s="215">
        <v>272</v>
      </c>
      <c r="K20" s="215">
        <v>259</v>
      </c>
      <c r="L20" s="215">
        <v>265</v>
      </c>
      <c r="M20" s="215">
        <v>318</v>
      </c>
      <c r="N20" s="215">
        <v>271</v>
      </c>
      <c r="O20" s="301">
        <v>249</v>
      </c>
      <c r="P20" s="297">
        <f t="shared" si="6"/>
        <v>13.735343383584588</v>
      </c>
      <c r="Q20" s="216">
        <f t="shared" si="7"/>
        <v>9.981167608286253</v>
      </c>
      <c r="R20" s="216">
        <f t="shared" si="7"/>
        <v>8.437110834371108</v>
      </c>
      <c r="S20" s="217">
        <f t="shared" si="4"/>
        <v>7.259475218658892</v>
      </c>
      <c r="T20" s="202"/>
    </row>
    <row r="21" spans="1:20" ht="12.75">
      <c r="A21" s="112" t="s">
        <v>39</v>
      </c>
      <c r="B21" s="214">
        <v>1668</v>
      </c>
      <c r="C21" s="215">
        <v>1330</v>
      </c>
      <c r="D21" s="215">
        <v>1044</v>
      </c>
      <c r="E21" s="215">
        <v>720</v>
      </c>
      <c r="F21" s="215">
        <v>447</v>
      </c>
      <c r="G21" s="215">
        <v>543</v>
      </c>
      <c r="H21" s="215">
        <v>508</v>
      </c>
      <c r="I21" s="215">
        <v>386</v>
      </c>
      <c r="J21" s="215">
        <v>335</v>
      </c>
      <c r="K21" s="215">
        <v>289</v>
      </c>
      <c r="L21" s="215">
        <v>283</v>
      </c>
      <c r="M21" s="215">
        <v>344</v>
      </c>
      <c r="N21" s="215">
        <v>295</v>
      </c>
      <c r="O21" s="301">
        <v>293</v>
      </c>
      <c r="P21" s="297">
        <f t="shared" si="6"/>
        <v>34.92462311557789</v>
      </c>
      <c r="Q21" s="216">
        <f t="shared" si="7"/>
        <v>10.797237915881984</v>
      </c>
      <c r="R21" s="216">
        <f t="shared" si="7"/>
        <v>9.18430884184309</v>
      </c>
      <c r="S21" s="217">
        <f t="shared" si="4"/>
        <v>8.542274052478135</v>
      </c>
      <c r="T21" s="202"/>
    </row>
    <row r="22" spans="1:20" ht="12.75">
      <c r="A22" s="112" t="s">
        <v>40</v>
      </c>
      <c r="B22" s="214">
        <v>58</v>
      </c>
      <c r="C22" s="215">
        <v>40</v>
      </c>
      <c r="D22" s="215">
        <v>47</v>
      </c>
      <c r="E22" s="215">
        <v>35</v>
      </c>
      <c r="F22" s="215">
        <v>39</v>
      </c>
      <c r="G22" s="215">
        <v>47</v>
      </c>
      <c r="H22" s="215">
        <v>54</v>
      </c>
      <c r="I22" s="215">
        <v>40</v>
      </c>
      <c r="J22" s="215">
        <v>45</v>
      </c>
      <c r="K22" s="215">
        <v>29</v>
      </c>
      <c r="L22" s="215">
        <v>40</v>
      </c>
      <c r="M22" s="215">
        <v>34</v>
      </c>
      <c r="N22" s="215">
        <v>43</v>
      </c>
      <c r="O22" s="301">
        <v>37</v>
      </c>
      <c r="P22" s="297">
        <f t="shared" si="6"/>
        <v>1.2144053601340032</v>
      </c>
      <c r="Q22" s="216">
        <f t="shared" si="7"/>
        <v>1.0671688637790333</v>
      </c>
      <c r="R22" s="216">
        <f t="shared" si="7"/>
        <v>1.3387297633872977</v>
      </c>
      <c r="S22" s="217">
        <f t="shared" si="4"/>
        <v>1.0787172011661808</v>
      </c>
      <c r="T22" s="202"/>
    </row>
    <row r="23" spans="1:20" ht="12.75">
      <c r="A23" s="112" t="s">
        <v>41</v>
      </c>
      <c r="B23" s="214">
        <v>31</v>
      </c>
      <c r="C23" s="215">
        <v>40</v>
      </c>
      <c r="D23" s="215">
        <v>37</v>
      </c>
      <c r="E23" s="215">
        <v>25</v>
      </c>
      <c r="F23" s="215">
        <v>22</v>
      </c>
      <c r="G23" s="215">
        <v>14</v>
      </c>
      <c r="H23" s="215">
        <v>8</v>
      </c>
      <c r="I23" s="215">
        <v>18</v>
      </c>
      <c r="J23" s="215">
        <v>15</v>
      </c>
      <c r="K23" s="215">
        <v>15</v>
      </c>
      <c r="L23" s="215">
        <v>14</v>
      </c>
      <c r="M23" s="215">
        <v>20</v>
      </c>
      <c r="N23" s="215">
        <v>30</v>
      </c>
      <c r="O23" s="301">
        <v>33</v>
      </c>
      <c r="P23" s="297">
        <f t="shared" si="6"/>
        <v>0.6490787269681741</v>
      </c>
      <c r="Q23" s="216">
        <f t="shared" si="7"/>
        <v>0.6277463904582549</v>
      </c>
      <c r="R23" s="216">
        <f t="shared" si="7"/>
        <v>0.933997509339975</v>
      </c>
      <c r="S23" s="217">
        <f t="shared" si="4"/>
        <v>0.9620991253644314</v>
      </c>
      <c r="T23" s="202"/>
    </row>
    <row r="24" spans="1:20" ht="12.75">
      <c r="A24" s="112" t="s">
        <v>42</v>
      </c>
      <c r="B24" s="214">
        <v>270</v>
      </c>
      <c r="C24" s="215">
        <v>309</v>
      </c>
      <c r="D24" s="215">
        <v>277</v>
      </c>
      <c r="E24" s="215">
        <v>207</v>
      </c>
      <c r="F24" s="215">
        <v>164</v>
      </c>
      <c r="G24" s="215">
        <v>171</v>
      </c>
      <c r="H24" s="215">
        <v>167</v>
      </c>
      <c r="I24" s="215">
        <v>125</v>
      </c>
      <c r="J24" s="215">
        <v>97</v>
      </c>
      <c r="K24" s="215">
        <v>117</v>
      </c>
      <c r="L24" s="215">
        <v>120</v>
      </c>
      <c r="M24" s="215">
        <v>149</v>
      </c>
      <c r="N24" s="215">
        <v>131</v>
      </c>
      <c r="O24" s="301">
        <v>136</v>
      </c>
      <c r="P24" s="297">
        <f t="shared" si="6"/>
        <v>5.653266331658291</v>
      </c>
      <c r="Q24" s="216">
        <f t="shared" si="7"/>
        <v>4.676710608913999</v>
      </c>
      <c r="R24" s="216">
        <f t="shared" si="7"/>
        <v>4.078455790784559</v>
      </c>
      <c r="S24" s="217">
        <f t="shared" si="4"/>
        <v>3.965014577259475</v>
      </c>
      <c r="T24" s="202"/>
    </row>
    <row r="25" spans="1:20" ht="12.75">
      <c r="A25" s="110"/>
      <c r="B25" s="214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300"/>
      <c r="P25" s="298"/>
      <c r="Q25" s="218"/>
      <c r="R25" s="218"/>
      <c r="S25" s="217"/>
      <c r="T25" s="202"/>
    </row>
    <row r="26" spans="1:20" ht="12.75">
      <c r="A26" s="110" t="s">
        <v>137</v>
      </c>
      <c r="B26" s="214">
        <f aca="true" t="shared" si="8" ref="B26:N26">SUM(B27:B32)</f>
        <v>1065</v>
      </c>
      <c r="C26" s="215">
        <f t="shared" si="8"/>
        <v>1077</v>
      </c>
      <c r="D26" s="215">
        <f t="shared" si="8"/>
        <v>1212</v>
      </c>
      <c r="E26" s="215">
        <f t="shared" si="8"/>
        <v>807</v>
      </c>
      <c r="F26" s="215">
        <f t="shared" si="8"/>
        <v>739</v>
      </c>
      <c r="G26" s="215">
        <f t="shared" si="8"/>
        <v>803</v>
      </c>
      <c r="H26" s="215">
        <f t="shared" si="8"/>
        <v>826</v>
      </c>
      <c r="I26" s="215">
        <f t="shared" si="8"/>
        <v>773</v>
      </c>
      <c r="J26" s="215">
        <f t="shared" si="8"/>
        <v>687</v>
      </c>
      <c r="K26" s="215">
        <f t="shared" si="8"/>
        <v>709</v>
      </c>
      <c r="L26" s="215">
        <f t="shared" si="8"/>
        <v>847</v>
      </c>
      <c r="M26" s="215">
        <f t="shared" si="8"/>
        <v>1037</v>
      </c>
      <c r="N26" s="215">
        <f t="shared" si="8"/>
        <v>1016</v>
      </c>
      <c r="O26" s="300">
        <v>1102</v>
      </c>
      <c r="P26" s="297">
        <f aca="true" t="shared" si="9" ref="P26:P32">B26/B$50*100</f>
        <v>22.298994974874372</v>
      </c>
      <c r="Q26" s="216">
        <f aca="true" t="shared" si="10" ref="Q26:R32">M26/M$50*100</f>
        <v>32.54865034526052</v>
      </c>
      <c r="R26" s="216">
        <f t="shared" si="10"/>
        <v>31.63138231631382</v>
      </c>
      <c r="S26" s="217">
        <f t="shared" si="4"/>
        <v>32.12827988338192</v>
      </c>
      <c r="T26" s="202"/>
    </row>
    <row r="27" spans="1:20" ht="12.75">
      <c r="A27" s="112" t="s">
        <v>43</v>
      </c>
      <c r="B27" s="214">
        <v>565</v>
      </c>
      <c r="C27" s="215">
        <v>605</v>
      </c>
      <c r="D27" s="215">
        <v>639</v>
      </c>
      <c r="E27" s="215">
        <v>391</v>
      </c>
      <c r="F27" s="215">
        <v>336</v>
      </c>
      <c r="G27" s="215">
        <v>360</v>
      </c>
      <c r="H27" s="215">
        <v>418</v>
      </c>
      <c r="I27" s="215">
        <v>439</v>
      </c>
      <c r="J27" s="215">
        <v>416</v>
      </c>
      <c r="K27" s="215">
        <v>423</v>
      </c>
      <c r="L27" s="215">
        <v>543</v>
      </c>
      <c r="M27" s="215">
        <v>663</v>
      </c>
      <c r="N27" s="215">
        <v>587</v>
      </c>
      <c r="O27" s="301">
        <v>673</v>
      </c>
      <c r="P27" s="297">
        <f t="shared" si="9"/>
        <v>11.82998324958124</v>
      </c>
      <c r="Q27" s="216">
        <f t="shared" si="10"/>
        <v>20.80979284369115</v>
      </c>
      <c r="R27" s="216">
        <f t="shared" si="10"/>
        <v>18.27521793275218</v>
      </c>
      <c r="S27" s="217">
        <f t="shared" si="4"/>
        <v>19.620991253644316</v>
      </c>
      <c r="T27" s="202"/>
    </row>
    <row r="28" spans="1:20" ht="12.75">
      <c r="A28" s="112" t="s">
        <v>44</v>
      </c>
      <c r="B28" s="214">
        <v>4</v>
      </c>
      <c r="C28" s="215">
        <v>2</v>
      </c>
      <c r="D28" s="215">
        <v>2</v>
      </c>
      <c r="E28" s="215">
        <v>2</v>
      </c>
      <c r="F28" s="215">
        <v>2</v>
      </c>
      <c r="G28" s="215">
        <v>3</v>
      </c>
      <c r="H28" s="215">
        <v>5</v>
      </c>
      <c r="I28" s="215">
        <v>1</v>
      </c>
      <c r="J28" s="215">
        <v>5</v>
      </c>
      <c r="K28" s="215">
        <v>2</v>
      </c>
      <c r="L28" s="215">
        <v>4</v>
      </c>
      <c r="M28" s="215">
        <v>5</v>
      </c>
      <c r="N28" s="215">
        <v>3</v>
      </c>
      <c r="O28" s="301">
        <v>5</v>
      </c>
      <c r="P28" s="297">
        <f t="shared" si="9"/>
        <v>0.08375209380234507</v>
      </c>
      <c r="Q28" s="216">
        <f t="shared" si="10"/>
        <v>0.15693659761456372</v>
      </c>
      <c r="R28" s="216">
        <f t="shared" si="10"/>
        <v>0.09339975093399751</v>
      </c>
      <c r="S28" s="217">
        <f t="shared" si="4"/>
        <v>0.1457725947521866</v>
      </c>
      <c r="T28" s="202"/>
    </row>
    <row r="29" spans="1:20" ht="12.75">
      <c r="A29" s="112" t="s">
        <v>45</v>
      </c>
      <c r="B29" s="214">
        <v>57</v>
      </c>
      <c r="C29" s="215">
        <v>56</v>
      </c>
      <c r="D29" s="215">
        <v>85</v>
      </c>
      <c r="E29" s="215">
        <v>29</v>
      </c>
      <c r="F29" s="215">
        <v>41</v>
      </c>
      <c r="G29" s="215">
        <v>54</v>
      </c>
      <c r="H29" s="215">
        <v>38</v>
      </c>
      <c r="I29" s="215">
        <v>36</v>
      </c>
      <c r="J29" s="215">
        <v>35</v>
      </c>
      <c r="K29" s="215">
        <v>32</v>
      </c>
      <c r="L29" s="215">
        <v>44</v>
      </c>
      <c r="M29" s="215">
        <v>39</v>
      </c>
      <c r="N29" s="215">
        <v>51</v>
      </c>
      <c r="O29" s="301">
        <v>46</v>
      </c>
      <c r="P29" s="297">
        <f t="shared" si="9"/>
        <v>1.193467336683417</v>
      </c>
      <c r="Q29" s="216">
        <f t="shared" si="10"/>
        <v>1.2241054613935969</v>
      </c>
      <c r="R29" s="216">
        <f t="shared" si="10"/>
        <v>1.5877957658779578</v>
      </c>
      <c r="S29" s="217">
        <f t="shared" si="4"/>
        <v>1.3411078717201166</v>
      </c>
      <c r="T29" s="202"/>
    </row>
    <row r="30" spans="1:20" ht="12.75">
      <c r="A30" s="112" t="s">
        <v>46</v>
      </c>
      <c r="B30" s="214">
        <v>63</v>
      </c>
      <c r="C30" s="215">
        <v>65</v>
      </c>
      <c r="D30" s="215">
        <v>72</v>
      </c>
      <c r="E30" s="215">
        <v>45</v>
      </c>
      <c r="F30" s="215">
        <v>60</v>
      </c>
      <c r="G30" s="215">
        <v>65</v>
      </c>
      <c r="H30" s="215">
        <v>74</v>
      </c>
      <c r="I30" s="215">
        <v>53</v>
      </c>
      <c r="J30" s="215">
        <v>60</v>
      </c>
      <c r="K30" s="215">
        <v>69</v>
      </c>
      <c r="L30" s="215">
        <v>65</v>
      </c>
      <c r="M30" s="215">
        <v>82</v>
      </c>
      <c r="N30" s="215">
        <v>79</v>
      </c>
      <c r="O30" s="301">
        <v>86</v>
      </c>
      <c r="P30" s="297">
        <f t="shared" si="9"/>
        <v>1.3190954773869346</v>
      </c>
      <c r="Q30" s="216">
        <f t="shared" si="10"/>
        <v>2.573760200878845</v>
      </c>
      <c r="R30" s="216">
        <f t="shared" si="10"/>
        <v>2.459526774595268</v>
      </c>
      <c r="S30" s="217">
        <f t="shared" si="4"/>
        <v>2.507288629737609</v>
      </c>
      <c r="T30" s="202"/>
    </row>
    <row r="31" spans="1:20" ht="12.75">
      <c r="A31" s="112" t="s">
        <v>47</v>
      </c>
      <c r="B31" s="214">
        <v>9</v>
      </c>
      <c r="C31" s="215">
        <v>18</v>
      </c>
      <c r="D31" s="215">
        <v>17</v>
      </c>
      <c r="E31" s="215">
        <v>8</v>
      </c>
      <c r="F31" s="215">
        <v>6</v>
      </c>
      <c r="G31" s="215">
        <v>14</v>
      </c>
      <c r="H31" s="215">
        <v>7</v>
      </c>
      <c r="I31" s="215">
        <v>6</v>
      </c>
      <c r="J31" s="215">
        <v>5</v>
      </c>
      <c r="K31" s="215">
        <v>12</v>
      </c>
      <c r="L31" s="215">
        <v>9</v>
      </c>
      <c r="M31" s="215">
        <v>3</v>
      </c>
      <c r="N31" s="215">
        <v>11</v>
      </c>
      <c r="O31" s="301">
        <v>12</v>
      </c>
      <c r="P31" s="297">
        <f t="shared" si="9"/>
        <v>0.18844221105527637</v>
      </c>
      <c r="Q31" s="216">
        <f t="shared" si="10"/>
        <v>0.09416195856873823</v>
      </c>
      <c r="R31" s="216">
        <f t="shared" si="10"/>
        <v>0.3424657534246575</v>
      </c>
      <c r="S31" s="217">
        <f t="shared" si="4"/>
        <v>0.3498542274052478</v>
      </c>
      <c r="T31" s="202"/>
    </row>
    <row r="32" spans="1:20" ht="12.75">
      <c r="A32" s="112" t="s">
        <v>48</v>
      </c>
      <c r="B32" s="214">
        <v>367</v>
      </c>
      <c r="C32" s="215">
        <v>331</v>
      </c>
      <c r="D32" s="215">
        <v>397</v>
      </c>
      <c r="E32" s="215">
        <v>332</v>
      </c>
      <c r="F32" s="215">
        <v>294</v>
      </c>
      <c r="G32" s="215">
        <v>307</v>
      </c>
      <c r="H32" s="215">
        <v>284</v>
      </c>
      <c r="I32" s="215">
        <v>238</v>
      </c>
      <c r="J32" s="215">
        <v>166</v>
      </c>
      <c r="K32" s="215">
        <v>171</v>
      </c>
      <c r="L32" s="215">
        <v>182</v>
      </c>
      <c r="M32" s="215">
        <v>245</v>
      </c>
      <c r="N32" s="215">
        <v>285</v>
      </c>
      <c r="O32" s="301">
        <v>280</v>
      </c>
      <c r="P32" s="297">
        <f t="shared" si="9"/>
        <v>7.68425460636516</v>
      </c>
      <c r="Q32" s="216">
        <f t="shared" si="10"/>
        <v>7.689893283113622</v>
      </c>
      <c r="R32" s="216">
        <f t="shared" si="10"/>
        <v>8.872976338729762</v>
      </c>
      <c r="S32" s="217">
        <f t="shared" si="4"/>
        <v>8.16326530612245</v>
      </c>
      <c r="T32" s="202"/>
    </row>
    <row r="33" spans="1:20" ht="12.75">
      <c r="A33" s="110"/>
      <c r="B33" s="214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300"/>
      <c r="P33" s="298"/>
      <c r="Q33" s="218"/>
      <c r="R33" s="218"/>
      <c r="S33" s="217"/>
      <c r="T33" s="202"/>
    </row>
    <row r="34" spans="1:20" ht="12.75">
      <c r="A34" s="110" t="s">
        <v>49</v>
      </c>
      <c r="B34" s="214">
        <v>28</v>
      </c>
      <c r="C34" s="215">
        <v>48</v>
      </c>
      <c r="D34" s="215">
        <v>58</v>
      </c>
      <c r="E34" s="215">
        <v>45</v>
      </c>
      <c r="F34" s="215">
        <v>58</v>
      </c>
      <c r="G34" s="215">
        <v>63</v>
      </c>
      <c r="H34" s="215">
        <v>77</v>
      </c>
      <c r="I34" s="215">
        <v>81</v>
      </c>
      <c r="J34" s="215">
        <v>79</v>
      </c>
      <c r="K34" s="215">
        <v>80</v>
      </c>
      <c r="L34" s="215">
        <v>94</v>
      </c>
      <c r="M34" s="215">
        <v>113</v>
      </c>
      <c r="N34" s="215">
        <v>116</v>
      </c>
      <c r="O34" s="300">
        <v>146</v>
      </c>
      <c r="P34" s="297">
        <f>B34/B$50*100</f>
        <v>0.5862646566164154</v>
      </c>
      <c r="Q34" s="216">
        <f>M34/M$50*100</f>
        <v>3.54676710608914</v>
      </c>
      <c r="R34" s="216">
        <f>N34/N$50*100</f>
        <v>3.61145703611457</v>
      </c>
      <c r="S34" s="217">
        <f t="shared" si="4"/>
        <v>4.256559766763848</v>
      </c>
      <c r="T34" s="202"/>
    </row>
    <row r="35" spans="1:20" ht="12.75">
      <c r="A35" s="65"/>
      <c r="B35" s="214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300"/>
      <c r="P35" s="298"/>
      <c r="Q35" s="218"/>
      <c r="R35" s="218"/>
      <c r="S35" s="217"/>
      <c r="T35" s="202"/>
    </row>
    <row r="36" spans="1:20" ht="12.75">
      <c r="A36" s="65" t="s">
        <v>50</v>
      </c>
      <c r="B36" s="214">
        <f aca="true" t="shared" si="11" ref="B36:R36">SUM(B37:B39)</f>
        <v>80</v>
      </c>
      <c r="C36" s="215">
        <f t="shared" si="11"/>
        <v>97</v>
      </c>
      <c r="D36" s="215">
        <f t="shared" si="11"/>
        <v>83</v>
      </c>
      <c r="E36" s="215">
        <f t="shared" si="11"/>
        <v>70</v>
      </c>
      <c r="F36" s="215">
        <f t="shared" si="11"/>
        <v>60</v>
      </c>
      <c r="G36" s="215">
        <f t="shared" si="11"/>
        <v>62</v>
      </c>
      <c r="H36" s="215">
        <f t="shared" si="11"/>
        <v>75</v>
      </c>
      <c r="I36" s="215">
        <f t="shared" si="11"/>
        <v>59</v>
      </c>
      <c r="J36" s="215">
        <f t="shared" si="11"/>
        <v>54</v>
      </c>
      <c r="K36" s="215">
        <f t="shared" si="11"/>
        <v>47</v>
      </c>
      <c r="L36" s="215">
        <f t="shared" si="11"/>
        <v>51</v>
      </c>
      <c r="M36" s="215">
        <f t="shared" si="11"/>
        <v>47</v>
      </c>
      <c r="N36" s="215">
        <f t="shared" si="11"/>
        <v>55</v>
      </c>
      <c r="O36" s="300">
        <v>81</v>
      </c>
      <c r="P36" s="299">
        <f t="shared" si="11"/>
        <v>1.675041876046901</v>
      </c>
      <c r="Q36" s="220">
        <f t="shared" si="11"/>
        <v>1.475204017576899</v>
      </c>
      <c r="R36" s="220">
        <f t="shared" si="11"/>
        <v>1.7123287671232879</v>
      </c>
      <c r="S36" s="217">
        <f t="shared" si="4"/>
        <v>2.361516034985423</v>
      </c>
      <c r="T36" s="202"/>
    </row>
    <row r="37" spans="1:20" ht="12.75">
      <c r="A37" s="110" t="s">
        <v>51</v>
      </c>
      <c r="B37" s="214">
        <v>12</v>
      </c>
      <c r="C37" s="215">
        <v>8</v>
      </c>
      <c r="D37" s="215">
        <v>13</v>
      </c>
      <c r="E37" s="215">
        <v>4</v>
      </c>
      <c r="F37" s="215">
        <v>8</v>
      </c>
      <c r="G37" s="215">
        <v>14</v>
      </c>
      <c r="H37" s="215">
        <v>14</v>
      </c>
      <c r="I37" s="215">
        <v>14</v>
      </c>
      <c r="J37" s="215">
        <v>16</v>
      </c>
      <c r="K37" s="215">
        <v>12</v>
      </c>
      <c r="L37" s="215">
        <v>16</v>
      </c>
      <c r="M37" s="215">
        <v>18</v>
      </c>
      <c r="N37" s="215">
        <v>15</v>
      </c>
      <c r="O37" s="301">
        <v>20</v>
      </c>
      <c r="P37" s="297">
        <f>B37/B$50*100</f>
        <v>0.25125628140703515</v>
      </c>
      <c r="Q37" s="216">
        <f aca="true" t="shared" si="12" ref="Q37:R39">M37/M$50*100</f>
        <v>0.5649717514124294</v>
      </c>
      <c r="R37" s="216">
        <f t="shared" si="12"/>
        <v>0.4669987546699875</v>
      </c>
      <c r="S37" s="217">
        <f t="shared" si="4"/>
        <v>0.5830903790087464</v>
      </c>
      <c r="T37" s="202"/>
    </row>
    <row r="38" spans="1:20" ht="12.75">
      <c r="A38" s="110" t="s">
        <v>52</v>
      </c>
      <c r="B38" s="214">
        <v>29</v>
      </c>
      <c r="C38" s="215">
        <v>47</v>
      </c>
      <c r="D38" s="215">
        <v>46</v>
      </c>
      <c r="E38" s="215">
        <v>32</v>
      </c>
      <c r="F38" s="215">
        <v>22</v>
      </c>
      <c r="G38" s="215">
        <v>29</v>
      </c>
      <c r="H38" s="215">
        <v>29</v>
      </c>
      <c r="I38" s="215">
        <v>19</v>
      </c>
      <c r="J38" s="215">
        <v>27</v>
      </c>
      <c r="K38" s="215">
        <v>20</v>
      </c>
      <c r="L38" s="215">
        <v>23</v>
      </c>
      <c r="M38" s="215">
        <v>18</v>
      </c>
      <c r="N38" s="215">
        <v>18</v>
      </c>
      <c r="O38" s="301">
        <v>23</v>
      </c>
      <c r="P38" s="297">
        <f>B38/B$50*100</f>
        <v>0.6072026800670016</v>
      </c>
      <c r="Q38" s="216">
        <f t="shared" si="12"/>
        <v>0.5649717514124294</v>
      </c>
      <c r="R38" s="216">
        <f t="shared" si="12"/>
        <v>0.5603985056039851</v>
      </c>
      <c r="S38" s="217">
        <f t="shared" si="4"/>
        <v>0.6705539358600583</v>
      </c>
      <c r="T38" s="202"/>
    </row>
    <row r="39" spans="1:20" ht="12.75">
      <c r="A39" s="110" t="s">
        <v>53</v>
      </c>
      <c r="B39" s="214">
        <v>39</v>
      </c>
      <c r="C39" s="215">
        <v>42</v>
      </c>
      <c r="D39" s="215">
        <v>24</v>
      </c>
      <c r="E39" s="215">
        <v>34</v>
      </c>
      <c r="F39" s="215">
        <v>30</v>
      </c>
      <c r="G39" s="215">
        <v>19</v>
      </c>
      <c r="H39" s="215">
        <v>32</v>
      </c>
      <c r="I39" s="215">
        <v>26</v>
      </c>
      <c r="J39" s="215">
        <v>11</v>
      </c>
      <c r="K39" s="215">
        <v>15</v>
      </c>
      <c r="L39" s="215">
        <v>12</v>
      </c>
      <c r="M39" s="215">
        <v>11</v>
      </c>
      <c r="N39" s="215">
        <v>22</v>
      </c>
      <c r="O39" s="301">
        <v>38</v>
      </c>
      <c r="P39" s="297">
        <f>B39/B$50*100</f>
        <v>0.8165829145728644</v>
      </c>
      <c r="Q39" s="216">
        <f t="shared" si="12"/>
        <v>0.34526051475204017</v>
      </c>
      <c r="R39" s="216">
        <f t="shared" si="12"/>
        <v>0.684931506849315</v>
      </c>
      <c r="S39" s="217">
        <f t="shared" si="4"/>
        <v>1.1078717201166182</v>
      </c>
      <c r="T39" s="202"/>
    </row>
    <row r="40" spans="1:20" ht="12.75">
      <c r="A40" s="65"/>
      <c r="B40" s="214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300"/>
      <c r="P40" s="298"/>
      <c r="Q40" s="218"/>
      <c r="R40" s="218"/>
      <c r="S40" s="217"/>
      <c r="T40" s="202"/>
    </row>
    <row r="41" spans="1:20" ht="12.75">
      <c r="A41" s="65" t="s">
        <v>54</v>
      </c>
      <c r="B41" s="214">
        <v>11</v>
      </c>
      <c r="C41" s="215">
        <v>13</v>
      </c>
      <c r="D41" s="215">
        <v>13</v>
      </c>
      <c r="E41" s="215">
        <v>11</v>
      </c>
      <c r="F41" s="215">
        <v>12</v>
      </c>
      <c r="G41" s="215">
        <v>19</v>
      </c>
      <c r="H41" s="215">
        <v>24</v>
      </c>
      <c r="I41" s="215">
        <v>9</v>
      </c>
      <c r="J41" s="215">
        <v>104</v>
      </c>
      <c r="K41" s="215">
        <v>63</v>
      </c>
      <c r="L41" s="215">
        <v>84</v>
      </c>
      <c r="M41" s="215">
        <v>92</v>
      </c>
      <c r="N41" s="215">
        <v>103</v>
      </c>
      <c r="O41" s="300">
        <v>114</v>
      </c>
      <c r="P41" s="297">
        <f>B41/B$50*100</f>
        <v>0.23031825795644892</v>
      </c>
      <c r="Q41" s="216">
        <f>M41/M$50*100</f>
        <v>2.8876333961079723</v>
      </c>
      <c r="R41" s="216">
        <f>N41/N$50*100</f>
        <v>3.206724782067248</v>
      </c>
      <c r="S41" s="217">
        <f t="shared" si="4"/>
        <v>3.323615160349854</v>
      </c>
      <c r="T41" s="202"/>
    </row>
    <row r="42" spans="1:20" ht="12.75">
      <c r="A42" s="65"/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300"/>
      <c r="P42" s="298"/>
      <c r="Q42" s="218"/>
      <c r="R42" s="218"/>
      <c r="S42" s="217"/>
      <c r="T42" s="202"/>
    </row>
    <row r="43" spans="1:20" ht="12.75">
      <c r="A43" s="65" t="s">
        <v>55</v>
      </c>
      <c r="B43" s="214">
        <f aca="true" t="shared" si="13" ref="B43:R43">SUM(B44:B45)</f>
        <v>64</v>
      </c>
      <c r="C43" s="215">
        <f t="shared" si="13"/>
        <v>70</v>
      </c>
      <c r="D43" s="215">
        <f t="shared" si="13"/>
        <v>66</v>
      </c>
      <c r="E43" s="215">
        <f t="shared" si="13"/>
        <v>38</v>
      </c>
      <c r="F43" s="215">
        <f t="shared" si="13"/>
        <v>21</v>
      </c>
      <c r="G43" s="215">
        <f t="shared" si="13"/>
        <v>35</v>
      </c>
      <c r="H43" s="215">
        <f t="shared" si="13"/>
        <v>36</v>
      </c>
      <c r="I43" s="215">
        <f t="shared" si="13"/>
        <v>29</v>
      </c>
      <c r="J43" s="215">
        <f t="shared" si="13"/>
        <v>29</v>
      </c>
      <c r="K43" s="215">
        <f t="shared" si="13"/>
        <v>40</v>
      </c>
      <c r="L43" s="215">
        <f t="shared" si="13"/>
        <v>69</v>
      </c>
      <c r="M43" s="215">
        <f t="shared" si="13"/>
        <v>71</v>
      </c>
      <c r="N43" s="215">
        <f t="shared" si="13"/>
        <v>79</v>
      </c>
      <c r="O43" s="300">
        <v>91</v>
      </c>
      <c r="P43" s="299">
        <f t="shared" si="13"/>
        <v>1.3400335008375208</v>
      </c>
      <c r="Q43" s="220">
        <f t="shared" si="13"/>
        <v>2.2284996861268045</v>
      </c>
      <c r="R43" s="220">
        <f t="shared" si="13"/>
        <v>2.459526774595268</v>
      </c>
      <c r="S43" s="217">
        <f t="shared" si="4"/>
        <v>2.6530612244897958</v>
      </c>
      <c r="T43" s="202"/>
    </row>
    <row r="44" spans="1:20" ht="12.75">
      <c r="A44" s="110" t="s">
        <v>56</v>
      </c>
      <c r="B44" s="214">
        <v>38</v>
      </c>
      <c r="C44" s="215">
        <v>38</v>
      </c>
      <c r="D44" s="215">
        <v>47</v>
      </c>
      <c r="E44" s="215">
        <v>23</v>
      </c>
      <c r="F44" s="215">
        <v>20</v>
      </c>
      <c r="G44" s="215">
        <v>19</v>
      </c>
      <c r="H44" s="215">
        <v>29</v>
      </c>
      <c r="I44" s="215">
        <v>13</v>
      </c>
      <c r="J44" s="215">
        <v>21</v>
      </c>
      <c r="K44" s="215">
        <v>26</v>
      </c>
      <c r="L44" s="215">
        <v>30</v>
      </c>
      <c r="M44" s="215">
        <v>22</v>
      </c>
      <c r="N44" s="215">
        <v>20</v>
      </c>
      <c r="O44" s="301">
        <v>30</v>
      </c>
      <c r="P44" s="297">
        <f>B44/B$50*100</f>
        <v>0.7956448911222781</v>
      </c>
      <c r="Q44" s="216">
        <f>M44/M$50*100</f>
        <v>0.6905210295040803</v>
      </c>
      <c r="R44" s="216">
        <f>N44/N$50*100</f>
        <v>0.62266500622665</v>
      </c>
      <c r="S44" s="217">
        <f t="shared" si="4"/>
        <v>0.8746355685131195</v>
      </c>
      <c r="T44" s="202"/>
    </row>
    <row r="45" spans="1:20" ht="12.75">
      <c r="A45" s="110" t="s">
        <v>57</v>
      </c>
      <c r="B45" s="214">
        <v>26</v>
      </c>
      <c r="C45" s="215">
        <v>32</v>
      </c>
      <c r="D45" s="215">
        <v>19</v>
      </c>
      <c r="E45" s="215">
        <v>15</v>
      </c>
      <c r="F45" s="215">
        <v>1</v>
      </c>
      <c r="G45" s="215">
        <v>16</v>
      </c>
      <c r="H45" s="215">
        <v>7</v>
      </c>
      <c r="I45" s="215">
        <v>16</v>
      </c>
      <c r="J45" s="215">
        <v>8</v>
      </c>
      <c r="K45" s="215">
        <v>14</v>
      </c>
      <c r="L45" s="215">
        <v>39</v>
      </c>
      <c r="M45" s="215">
        <v>49</v>
      </c>
      <c r="N45" s="215">
        <v>59</v>
      </c>
      <c r="O45" s="301">
        <v>61</v>
      </c>
      <c r="P45" s="297">
        <f>B45/B$50*100</f>
        <v>0.5443886097152428</v>
      </c>
      <c r="Q45" s="216">
        <f>M45/M$50*100</f>
        <v>1.5379786566227243</v>
      </c>
      <c r="R45" s="216">
        <f>N45/N$50*100</f>
        <v>1.8368617683686177</v>
      </c>
      <c r="S45" s="217">
        <f t="shared" si="4"/>
        <v>1.7784256559766762</v>
      </c>
      <c r="T45" s="202"/>
    </row>
    <row r="46" spans="1:20" ht="12.75">
      <c r="A46" s="65"/>
      <c r="B46" s="214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300"/>
      <c r="P46" s="298"/>
      <c r="Q46" s="218"/>
      <c r="R46" s="218"/>
      <c r="S46" s="217"/>
      <c r="T46" s="202"/>
    </row>
    <row r="47" spans="1:20" ht="12.75">
      <c r="A47" s="65" t="s">
        <v>130</v>
      </c>
      <c r="B47" s="214">
        <v>68</v>
      </c>
      <c r="C47" s="215">
        <v>81</v>
      </c>
      <c r="D47" s="215">
        <v>95</v>
      </c>
      <c r="E47" s="215">
        <v>57</v>
      </c>
      <c r="F47" s="215">
        <v>93</v>
      </c>
      <c r="G47" s="215">
        <v>71</v>
      </c>
      <c r="H47" s="215">
        <v>76</v>
      </c>
      <c r="I47" s="215">
        <v>69</v>
      </c>
      <c r="J47" s="215">
        <v>67</v>
      </c>
      <c r="K47" s="215">
        <v>63</v>
      </c>
      <c r="L47" s="215">
        <v>82</v>
      </c>
      <c r="M47" s="215">
        <v>76</v>
      </c>
      <c r="N47" s="215">
        <v>59</v>
      </c>
      <c r="O47" s="300">
        <v>82</v>
      </c>
      <c r="P47" s="297">
        <f>B47/B$50*100</f>
        <v>1.4237855946398659</v>
      </c>
      <c r="Q47" s="216">
        <f>M47/M$50*100</f>
        <v>2.3854362837413685</v>
      </c>
      <c r="R47" s="216">
        <f>N47/N$50*100</f>
        <v>1.8368617683686177</v>
      </c>
      <c r="S47" s="217">
        <f t="shared" si="4"/>
        <v>2.39067055393586</v>
      </c>
      <c r="T47" s="202"/>
    </row>
    <row r="48" spans="1:20" ht="12.75">
      <c r="A48" s="65"/>
      <c r="B48" s="214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5"/>
      <c r="O48" s="300"/>
      <c r="P48" s="298"/>
      <c r="Q48" s="218"/>
      <c r="R48" s="218"/>
      <c r="S48" s="217"/>
      <c r="T48" s="202"/>
    </row>
    <row r="49" spans="1:20" ht="12.75">
      <c r="A49" s="65" t="s">
        <v>58</v>
      </c>
      <c r="B49" s="214">
        <v>76</v>
      </c>
      <c r="C49" s="215">
        <v>70</v>
      </c>
      <c r="D49" s="215">
        <v>43</v>
      </c>
      <c r="E49" s="215">
        <v>30</v>
      </c>
      <c r="F49" s="215">
        <v>28</v>
      </c>
      <c r="G49" s="215">
        <v>61</v>
      </c>
      <c r="H49" s="215">
        <v>40</v>
      </c>
      <c r="I49" s="215">
        <v>66</v>
      </c>
      <c r="J49" s="215">
        <v>20</v>
      </c>
      <c r="K49" s="215">
        <v>7</v>
      </c>
      <c r="L49" s="215">
        <v>8</v>
      </c>
      <c r="M49" s="215">
        <v>1</v>
      </c>
      <c r="N49" s="215">
        <v>4</v>
      </c>
      <c r="O49" s="302">
        <v>7</v>
      </c>
      <c r="P49" s="297">
        <f>B49/B$50*100</f>
        <v>1.5912897822445562</v>
      </c>
      <c r="Q49" s="216">
        <f>M49/M$50*100</f>
        <v>0.031387319522912745</v>
      </c>
      <c r="R49" s="216">
        <f>N49/N$50*100</f>
        <v>0.12453300124533001</v>
      </c>
      <c r="S49" s="217">
        <f t="shared" si="4"/>
        <v>0.20408163265306123</v>
      </c>
      <c r="T49" s="202"/>
    </row>
    <row r="50" spans="1:20" ht="12.75">
      <c r="A50" s="68" t="s">
        <v>11</v>
      </c>
      <c r="B50" s="221">
        <v>4776</v>
      </c>
      <c r="C50" s="222">
        <v>4500</v>
      </c>
      <c r="D50" s="222">
        <v>4237</v>
      </c>
      <c r="E50" s="222">
        <v>3016</v>
      </c>
      <c r="F50" s="222">
        <v>2607</v>
      </c>
      <c r="G50" s="222">
        <v>2910</v>
      </c>
      <c r="H50" s="222">
        <v>2897</v>
      </c>
      <c r="I50" s="222">
        <v>2520</v>
      </c>
      <c r="J50" s="222">
        <v>2335</v>
      </c>
      <c r="K50" s="222">
        <v>2253</v>
      </c>
      <c r="L50" s="222">
        <v>2674</v>
      </c>
      <c r="M50" s="222">
        <v>3186</v>
      </c>
      <c r="N50" s="222">
        <v>3212</v>
      </c>
      <c r="O50" s="222">
        <v>3430</v>
      </c>
      <c r="P50" s="222">
        <f>B50/B$50*100</f>
        <v>100</v>
      </c>
      <c r="Q50" s="222">
        <f>M50/M$50*100</f>
        <v>100</v>
      </c>
      <c r="R50" s="222">
        <f>N50/N$50*100</f>
        <v>100</v>
      </c>
      <c r="S50" s="223">
        <v>100</v>
      </c>
      <c r="T50" s="202"/>
    </row>
    <row r="51" spans="1:20" ht="12.75">
      <c r="A51" s="224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202"/>
      <c r="T51" s="202"/>
    </row>
    <row r="52" spans="1:20" ht="12.75">
      <c r="A52" s="225" t="s">
        <v>114</v>
      </c>
      <c r="B52" s="226" t="s">
        <v>60</v>
      </c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</row>
    <row r="53" spans="1:20" ht="12.75">
      <c r="A53" s="122" t="s">
        <v>107</v>
      </c>
      <c r="B53" s="226" t="s">
        <v>136</v>
      </c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</row>
    <row r="54" spans="1:20" ht="12.75">
      <c r="A54" s="122"/>
      <c r="B54" s="226" t="s">
        <v>133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</row>
    <row r="55" spans="1:20" ht="12.75">
      <c r="A55" s="225" t="s">
        <v>62</v>
      </c>
      <c r="B55" s="226" t="s">
        <v>138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</row>
    <row r="56" spans="1:20" ht="12.75">
      <c r="A56" s="227" t="s">
        <v>9</v>
      </c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L38"/>
    </sheetView>
  </sheetViews>
  <sheetFormatPr defaultColWidth="9.140625" defaultRowHeight="12.75"/>
  <sheetData>
    <row r="1" spans="1:9" ht="12.75">
      <c r="A1" s="65" t="s">
        <v>143</v>
      </c>
      <c r="B1" s="65" t="s">
        <v>10</v>
      </c>
      <c r="C1" s="65"/>
      <c r="D1" s="65"/>
      <c r="E1" s="65"/>
      <c r="F1" s="65"/>
      <c r="G1" s="65"/>
      <c r="H1" s="68"/>
      <c r="I1" s="65"/>
    </row>
    <row r="2" spans="1:9" ht="12.75">
      <c r="A2" s="65"/>
      <c r="B2" s="65"/>
      <c r="C2" s="65"/>
      <c r="D2" s="65"/>
      <c r="E2" s="65"/>
      <c r="F2" s="65"/>
      <c r="G2" s="65"/>
      <c r="H2" s="124"/>
      <c r="I2" s="124"/>
    </row>
    <row r="3" spans="1:9" ht="33.75">
      <c r="A3" s="123"/>
      <c r="B3" s="70" t="s">
        <v>11</v>
      </c>
      <c r="C3" s="71" t="s">
        <v>12</v>
      </c>
      <c r="D3" s="71" t="s">
        <v>13</v>
      </c>
      <c r="E3" s="71" t="s">
        <v>14</v>
      </c>
      <c r="F3" s="71" t="s">
        <v>15</v>
      </c>
      <c r="G3" s="71" t="s">
        <v>16</v>
      </c>
      <c r="H3" s="229" t="s">
        <v>17</v>
      </c>
      <c r="I3" s="158" t="s">
        <v>159</v>
      </c>
    </row>
    <row r="4" spans="1:9" ht="12.75">
      <c r="A4" s="73"/>
      <c r="B4" s="99" t="s">
        <v>24</v>
      </c>
      <c r="C4" s="100"/>
      <c r="D4" s="100"/>
      <c r="E4" s="100"/>
      <c r="F4" s="124"/>
      <c r="G4" s="100"/>
      <c r="H4" s="96"/>
      <c r="I4" s="158"/>
    </row>
    <row r="5" spans="1:10" ht="12.75">
      <c r="A5" s="73">
        <v>1995</v>
      </c>
      <c r="B5" s="74">
        <v>257842</v>
      </c>
      <c r="C5" s="83">
        <v>207528</v>
      </c>
      <c r="D5" s="83">
        <v>185951</v>
      </c>
      <c r="E5" s="83">
        <v>21577</v>
      </c>
      <c r="F5" s="83">
        <v>28579</v>
      </c>
      <c r="G5" s="83">
        <v>26277</v>
      </c>
      <c r="H5" s="83">
        <v>2302</v>
      </c>
      <c r="I5" s="153">
        <v>21685</v>
      </c>
      <c r="J5" s="9"/>
    </row>
    <row r="6" spans="1:9" ht="12.75">
      <c r="A6" s="73">
        <v>1996</v>
      </c>
      <c r="B6" s="74">
        <v>250726</v>
      </c>
      <c r="C6" s="83">
        <v>202533</v>
      </c>
      <c r="D6" s="83">
        <v>179102</v>
      </c>
      <c r="E6" s="83">
        <v>23431</v>
      </c>
      <c r="F6" s="83">
        <v>28420</v>
      </c>
      <c r="G6" s="83">
        <v>25671</v>
      </c>
      <c r="H6" s="83">
        <v>2749</v>
      </c>
      <c r="I6" s="153">
        <v>19725</v>
      </c>
    </row>
    <row r="7" spans="1:9" ht="12.75">
      <c r="A7" s="73">
        <v>1997</v>
      </c>
      <c r="B7" s="74">
        <v>250865</v>
      </c>
      <c r="C7" s="83">
        <v>203681</v>
      </c>
      <c r="D7" s="83">
        <v>179347</v>
      </c>
      <c r="E7" s="83">
        <v>24334</v>
      </c>
      <c r="F7" s="83">
        <v>28999</v>
      </c>
      <c r="G7" s="83">
        <v>25984</v>
      </c>
      <c r="H7" s="83">
        <v>3015</v>
      </c>
      <c r="I7" s="153">
        <v>18135</v>
      </c>
    </row>
    <row r="8" spans="1:9" ht="12.75">
      <c r="A8" s="73">
        <v>1998</v>
      </c>
      <c r="B8" s="74">
        <v>242482</v>
      </c>
      <c r="C8" s="83">
        <v>195444</v>
      </c>
      <c r="D8" s="83">
        <v>170942</v>
      </c>
      <c r="E8" s="83">
        <v>24502</v>
      </c>
      <c r="F8" s="83">
        <v>28038</v>
      </c>
      <c r="G8" s="83">
        <v>25008</v>
      </c>
      <c r="H8" s="83">
        <v>3030</v>
      </c>
      <c r="I8" s="153">
        <v>18970</v>
      </c>
    </row>
    <row r="9" spans="1:9" ht="12.75">
      <c r="A9" s="73">
        <v>1999</v>
      </c>
      <c r="B9" s="74">
        <v>234679</v>
      </c>
      <c r="C9" s="83">
        <v>188682</v>
      </c>
      <c r="D9" s="83">
        <v>165142</v>
      </c>
      <c r="E9" s="83">
        <v>23540</v>
      </c>
      <c r="F9" s="83">
        <v>27787</v>
      </c>
      <c r="G9" s="83">
        <v>24357</v>
      </c>
      <c r="H9" s="83">
        <v>3430</v>
      </c>
      <c r="I9" s="153">
        <v>17315</v>
      </c>
    </row>
    <row r="10" spans="1:9" ht="12.75">
      <c r="A10" s="73">
        <v>2000</v>
      </c>
      <c r="B10" s="74">
        <v>233324</v>
      </c>
      <c r="C10" s="83">
        <v>189531</v>
      </c>
      <c r="D10" s="83">
        <v>165977</v>
      </c>
      <c r="E10" s="83">
        <v>23554</v>
      </c>
      <c r="F10" s="83">
        <v>26751</v>
      </c>
      <c r="G10" s="83">
        <v>23364</v>
      </c>
      <c r="H10" s="83">
        <v>3387</v>
      </c>
      <c r="I10" s="153">
        <v>16520</v>
      </c>
    </row>
    <row r="11" spans="1:9" ht="12.75">
      <c r="A11" s="73">
        <v>2001</v>
      </c>
      <c r="B11" s="74">
        <v>236029</v>
      </c>
      <c r="C11" s="83">
        <v>191769</v>
      </c>
      <c r="D11" s="83">
        <v>168267</v>
      </c>
      <c r="E11" s="83">
        <v>23502</v>
      </c>
      <c r="F11" s="83">
        <v>27453</v>
      </c>
      <c r="G11" s="83">
        <v>23445</v>
      </c>
      <c r="H11" s="83">
        <v>4008</v>
      </c>
      <c r="I11" s="153">
        <v>15600</v>
      </c>
    </row>
    <row r="12" spans="1:9" ht="12.75">
      <c r="A12" s="81">
        <v>2002</v>
      </c>
      <c r="B12" s="74">
        <v>251291</v>
      </c>
      <c r="C12" s="83">
        <v>205297</v>
      </c>
      <c r="D12" s="83">
        <v>181304</v>
      </c>
      <c r="E12" s="83">
        <v>23993</v>
      </c>
      <c r="F12" s="83">
        <v>29892</v>
      </c>
      <c r="G12" s="83">
        <v>25447</v>
      </c>
      <c r="H12" s="83">
        <v>4445</v>
      </c>
      <c r="I12" s="153">
        <v>14540</v>
      </c>
    </row>
    <row r="13" spans="1:9" ht="12.75">
      <c r="A13" s="81">
        <v>2003</v>
      </c>
      <c r="B13" s="74">
        <v>270322</v>
      </c>
      <c r="C13" s="83">
        <v>221432</v>
      </c>
      <c r="D13" s="83">
        <v>195160</v>
      </c>
      <c r="E13" s="83">
        <v>26272</v>
      </c>
      <c r="F13" s="83">
        <v>32734</v>
      </c>
      <c r="G13" s="83">
        <v>27954</v>
      </c>
      <c r="H13" s="83">
        <v>4780</v>
      </c>
      <c r="I13" s="153">
        <v>14500</v>
      </c>
    </row>
    <row r="14" spans="1:9" ht="12.75">
      <c r="A14" s="81">
        <v>2004</v>
      </c>
      <c r="B14" s="74">
        <v>273974</v>
      </c>
      <c r="C14" s="83">
        <v>223368</v>
      </c>
      <c r="D14" s="83">
        <v>194689</v>
      </c>
      <c r="E14" s="83">
        <v>28679</v>
      </c>
      <c r="F14" s="83">
        <v>34232</v>
      </c>
      <c r="G14" s="83">
        <v>29104</v>
      </c>
      <c r="H14" s="83">
        <v>5128</v>
      </c>
      <c r="I14" s="153">
        <v>14820</v>
      </c>
    </row>
    <row r="15" spans="1:9" ht="12.75">
      <c r="A15" s="81">
        <v>2005</v>
      </c>
      <c r="B15" s="74">
        <v>266857</v>
      </c>
      <c r="C15" s="83">
        <v>218620</v>
      </c>
      <c r="D15" s="83">
        <v>188486</v>
      </c>
      <c r="E15" s="83">
        <v>30134</v>
      </c>
      <c r="F15" s="83">
        <v>35213</v>
      </c>
      <c r="G15" s="83">
        <v>29485</v>
      </c>
      <c r="H15" s="83">
        <v>5728</v>
      </c>
      <c r="I15" s="153">
        <v>11415</v>
      </c>
    </row>
    <row r="16" spans="1:9" ht="12.75">
      <c r="A16" s="81">
        <v>2006</v>
      </c>
      <c r="B16" s="74">
        <v>267710</v>
      </c>
      <c r="C16" s="83">
        <v>219954</v>
      </c>
      <c r="D16" s="83">
        <v>189614</v>
      </c>
      <c r="E16" s="83">
        <v>30340</v>
      </c>
      <c r="F16" s="83">
        <v>37063</v>
      </c>
      <c r="G16" s="83">
        <v>30887</v>
      </c>
      <c r="H16" s="83">
        <v>6176</v>
      </c>
      <c r="I16" s="153">
        <v>9205</v>
      </c>
    </row>
    <row r="17" spans="1:9" ht="12.75">
      <c r="A17" s="81">
        <v>2007</v>
      </c>
      <c r="B17" s="82">
        <v>272657</v>
      </c>
      <c r="C17" s="83">
        <v>224135</v>
      </c>
      <c r="D17" s="83">
        <v>192077</v>
      </c>
      <c r="E17" s="83">
        <v>32058</v>
      </c>
      <c r="F17" s="83">
        <v>39330</v>
      </c>
      <c r="G17" s="83">
        <v>32478</v>
      </c>
      <c r="H17" s="83">
        <v>6852</v>
      </c>
      <c r="I17" s="153">
        <v>7675</v>
      </c>
    </row>
    <row r="18" spans="1:9" ht="12.75">
      <c r="A18" s="81">
        <v>2008</v>
      </c>
      <c r="B18" s="126">
        <v>260228</v>
      </c>
      <c r="C18" s="127">
        <v>214383</v>
      </c>
      <c r="D18" s="127">
        <v>184133</v>
      </c>
      <c r="E18" s="127">
        <v>30250</v>
      </c>
      <c r="F18" s="127">
        <v>37483</v>
      </c>
      <c r="G18" s="127">
        <v>31167</v>
      </c>
      <c r="H18" s="127">
        <v>6316</v>
      </c>
      <c r="I18" s="128">
        <v>6950</v>
      </c>
    </row>
    <row r="19" spans="1:9" ht="12.75">
      <c r="A19" s="81"/>
      <c r="B19" s="129" t="s">
        <v>18</v>
      </c>
      <c r="C19" s="130"/>
      <c r="D19" s="130"/>
      <c r="E19" s="130"/>
      <c r="F19" s="124"/>
      <c r="G19" s="124"/>
      <c r="H19" s="124"/>
      <c r="I19" s="128"/>
    </row>
    <row r="20" spans="1:9" ht="12.75">
      <c r="A20" s="73">
        <v>1995</v>
      </c>
      <c r="B20" s="74">
        <v>100</v>
      </c>
      <c r="C20" s="132">
        <v>80.48649948418023</v>
      </c>
      <c r="D20" s="132">
        <v>72.11819641485872</v>
      </c>
      <c r="E20" s="132">
        <v>8.368303069321522</v>
      </c>
      <c r="F20" s="132">
        <v>11.08391960968345</v>
      </c>
      <c r="G20" s="132">
        <v>10.19112479735652</v>
      </c>
      <c r="H20" s="132">
        <v>0.8927948123269289</v>
      </c>
      <c r="I20" s="200">
        <v>8.5</v>
      </c>
    </row>
    <row r="21" spans="1:9" ht="12.75">
      <c r="A21" s="73">
        <v>1996</v>
      </c>
      <c r="B21" s="74">
        <v>100</v>
      </c>
      <c r="C21" s="132">
        <v>80.77861889074128</v>
      </c>
      <c r="D21" s="132">
        <v>71.43335752973366</v>
      </c>
      <c r="E21" s="132">
        <v>9.345261361007633</v>
      </c>
      <c r="F21" s="132">
        <v>11.335082919202636</v>
      </c>
      <c r="G21" s="132">
        <v>10.238666911289615</v>
      </c>
      <c r="H21" s="132">
        <v>1.0964160079130207</v>
      </c>
      <c r="I21" s="200">
        <v>7.9</v>
      </c>
    </row>
    <row r="22" spans="1:9" ht="12.75">
      <c r="A22" s="73">
        <v>1997</v>
      </c>
      <c r="B22" s="74">
        <v>100</v>
      </c>
      <c r="C22" s="132">
        <v>81.19147748789189</v>
      </c>
      <c r="D22" s="132">
        <v>71.49143961891853</v>
      </c>
      <c r="E22" s="132">
        <v>9.700037868973352</v>
      </c>
      <c r="F22" s="132">
        <v>11.559603770952505</v>
      </c>
      <c r="G22" s="132">
        <v>10.35776214298527</v>
      </c>
      <c r="H22" s="132">
        <v>1.2018416279672335</v>
      </c>
      <c r="I22" s="200">
        <v>7.2</v>
      </c>
    </row>
    <row r="23" spans="1:9" ht="12.75">
      <c r="A23" s="73">
        <v>1998</v>
      </c>
      <c r="B23" s="74">
        <v>100</v>
      </c>
      <c r="C23" s="132">
        <v>80.60144670532246</v>
      </c>
      <c r="D23" s="132">
        <v>70.49677914236932</v>
      </c>
      <c r="E23" s="132">
        <v>10.104667562953127</v>
      </c>
      <c r="F23" s="132">
        <v>11.562920134278007</v>
      </c>
      <c r="G23" s="132">
        <v>10.313342846066925</v>
      </c>
      <c r="H23" s="132">
        <v>1.2495772882110836</v>
      </c>
      <c r="I23" s="200">
        <v>7.8</v>
      </c>
    </row>
    <row r="24" spans="1:9" ht="12.75">
      <c r="A24" s="73">
        <v>1999</v>
      </c>
      <c r="B24" s="74">
        <v>100</v>
      </c>
      <c r="C24" s="132">
        <v>80.40003579357335</v>
      </c>
      <c r="D24" s="132">
        <v>70.36931297644868</v>
      </c>
      <c r="E24" s="132">
        <v>10.030722817124667</v>
      </c>
      <c r="F24" s="132">
        <v>11.84042884109784</v>
      </c>
      <c r="G24" s="132">
        <v>10.378857929341782</v>
      </c>
      <c r="H24" s="132">
        <v>1.4615709117560582</v>
      </c>
      <c r="I24" s="200">
        <v>7.4</v>
      </c>
    </row>
    <row r="25" spans="1:9" ht="12.75">
      <c r="A25" s="73">
        <v>2000</v>
      </c>
      <c r="B25" s="74">
        <v>100</v>
      </c>
      <c r="C25" s="132">
        <v>81.23082066139789</v>
      </c>
      <c r="D25" s="132">
        <v>71.13584543381735</v>
      </c>
      <c r="E25" s="132">
        <v>10.094975227580532</v>
      </c>
      <c r="F25" s="132">
        <v>11.46517289262999</v>
      </c>
      <c r="G25" s="132">
        <v>10.013543398878811</v>
      </c>
      <c r="H25" s="132">
        <v>1.4516294937511787</v>
      </c>
      <c r="I25" s="200">
        <v>7.1</v>
      </c>
    </row>
    <row r="26" spans="1:9" ht="12.75">
      <c r="A26" s="73">
        <v>2001</v>
      </c>
      <c r="B26" s="74">
        <v>100</v>
      </c>
      <c r="C26" s="132">
        <v>81.24806697482089</v>
      </c>
      <c r="D26" s="132">
        <v>71.29081595905588</v>
      </c>
      <c r="E26" s="132">
        <v>9.957251015765012</v>
      </c>
      <c r="F26" s="132">
        <v>11.631197861279759</v>
      </c>
      <c r="G26" s="132">
        <v>9.933101440924633</v>
      </c>
      <c r="H26" s="132">
        <v>1.6980964203551256</v>
      </c>
      <c r="I26" s="200">
        <v>6.6</v>
      </c>
    </row>
    <row r="27" spans="1:9" ht="12.75">
      <c r="A27" s="81">
        <v>2002</v>
      </c>
      <c r="B27" s="74">
        <v>100</v>
      </c>
      <c r="C27" s="132">
        <v>81.69691711999236</v>
      </c>
      <c r="D27" s="132">
        <v>72.14902244807813</v>
      </c>
      <c r="E27" s="132">
        <v>9.547894671914236</v>
      </c>
      <c r="F27" s="132">
        <v>11.895372297455937</v>
      </c>
      <c r="G27" s="132">
        <v>10.126506719301528</v>
      </c>
      <c r="H27" s="132">
        <v>1.7688655781544105</v>
      </c>
      <c r="I27" s="200">
        <v>5.8</v>
      </c>
    </row>
    <row r="28" spans="1:9" ht="12.75">
      <c r="A28" s="81">
        <v>2003</v>
      </c>
      <c r="B28" s="74">
        <v>100</v>
      </c>
      <c r="C28" s="132">
        <v>81.91416162946412</v>
      </c>
      <c r="D28" s="132">
        <v>72.19538180392273</v>
      </c>
      <c r="E28" s="132">
        <v>9.718779825541391</v>
      </c>
      <c r="F28" s="132">
        <v>12.10926228719823</v>
      </c>
      <c r="G28" s="132">
        <v>10.341000732459808</v>
      </c>
      <c r="H28" s="132">
        <v>1.768261554738423</v>
      </c>
      <c r="I28" s="200">
        <v>5.4</v>
      </c>
    </row>
    <row r="29" spans="1:9" ht="12.75">
      <c r="A29" s="81">
        <v>2004</v>
      </c>
      <c r="B29" s="74">
        <v>100</v>
      </c>
      <c r="C29" s="132">
        <v>81.52890420258856</v>
      </c>
      <c r="D29" s="132">
        <v>71.0611225882748</v>
      </c>
      <c r="E29" s="132">
        <v>10.467781614313768</v>
      </c>
      <c r="F29" s="132">
        <v>12.494616277456986</v>
      </c>
      <c r="G29" s="132">
        <v>10.622905823180302</v>
      </c>
      <c r="H29" s="132">
        <v>1.8717104542766834</v>
      </c>
      <c r="I29" s="200">
        <v>5.4</v>
      </c>
    </row>
    <row r="30" spans="1:9" ht="12.75">
      <c r="A30" s="81">
        <v>2005</v>
      </c>
      <c r="B30" s="74">
        <v>100</v>
      </c>
      <c r="C30" s="132">
        <v>81.92402672592436</v>
      </c>
      <c r="D30" s="132">
        <v>70.63183652667908</v>
      </c>
      <c r="E30" s="132">
        <v>11.292190199245288</v>
      </c>
      <c r="F30" s="132">
        <v>13.195456742749862</v>
      </c>
      <c r="G30" s="132">
        <v>11.048988784255238</v>
      </c>
      <c r="H30" s="132">
        <v>2.1464679584946245</v>
      </c>
      <c r="I30" s="200">
        <v>4.3</v>
      </c>
    </row>
    <row r="31" spans="1:9" ht="12.75">
      <c r="A31" s="81">
        <v>2006</v>
      </c>
      <c r="B31" s="74">
        <v>100</v>
      </c>
      <c r="C31" s="132">
        <v>82.16129393746965</v>
      </c>
      <c r="D31" s="132">
        <v>70.82813492211721</v>
      </c>
      <c r="E31" s="132">
        <v>11.333159015352434</v>
      </c>
      <c r="F31" s="132">
        <v>13.84445855590004</v>
      </c>
      <c r="G31" s="132">
        <v>11.537484591535616</v>
      </c>
      <c r="H31" s="132">
        <v>2.306973964364424</v>
      </c>
      <c r="I31" s="200">
        <v>3.4</v>
      </c>
    </row>
    <row r="32" spans="1:9" ht="12.75">
      <c r="A32" s="81">
        <v>2007</v>
      </c>
      <c r="B32" s="74">
        <v>100</v>
      </c>
      <c r="C32" s="132">
        <v>82.20401456775363</v>
      </c>
      <c r="D32" s="132">
        <v>70.44638501853979</v>
      </c>
      <c r="E32" s="132">
        <v>11.757629549213847</v>
      </c>
      <c r="F32" s="132">
        <v>14.424716768687398</v>
      </c>
      <c r="G32" s="132">
        <v>11.911669240107535</v>
      </c>
      <c r="H32" s="132">
        <v>2.513047528579864</v>
      </c>
      <c r="I32" s="200">
        <v>2.8</v>
      </c>
    </row>
    <row r="33" spans="1:9" ht="12.75">
      <c r="A33" s="81">
        <v>2008</v>
      </c>
      <c r="B33" s="129">
        <v>100</v>
      </c>
      <c r="C33" s="134">
        <v>82.38275665954471</v>
      </c>
      <c r="D33" s="134">
        <v>70.75833499853974</v>
      </c>
      <c r="E33" s="134">
        <v>11.624421661004964</v>
      </c>
      <c r="F33" s="134">
        <v>14.403907342791705</v>
      </c>
      <c r="G33" s="134">
        <v>11.976804955654273</v>
      </c>
      <c r="H33" s="134">
        <v>2.4271023871374333</v>
      </c>
      <c r="I33" s="230">
        <v>2.7</v>
      </c>
    </row>
    <row r="34" spans="1:9" ht="12.75">
      <c r="A34" s="87"/>
      <c r="B34" s="75"/>
      <c r="C34" s="75"/>
      <c r="D34" s="75"/>
      <c r="E34" s="75"/>
      <c r="F34" s="93"/>
      <c r="G34" s="93"/>
      <c r="H34" s="93"/>
      <c r="I34" s="66"/>
    </row>
    <row r="35" spans="1:9" ht="12.75">
      <c r="A35" s="122" t="s">
        <v>9</v>
      </c>
      <c r="B35" s="66"/>
      <c r="C35" s="66"/>
      <c r="D35" s="66"/>
      <c r="E35" s="66"/>
      <c r="F35" s="66"/>
      <c r="G35" s="66"/>
      <c r="H35" s="93"/>
      <c r="I35" s="66"/>
    </row>
    <row r="36" spans="1:9" ht="12.75">
      <c r="A36" s="66"/>
      <c r="B36" s="66"/>
      <c r="C36" s="66"/>
      <c r="D36" s="66"/>
      <c r="E36" s="66"/>
      <c r="F36" s="66"/>
      <c r="G36" s="66"/>
      <c r="H36" s="93"/>
      <c r="I36" s="66"/>
    </row>
    <row r="37" spans="1:9" ht="12.75">
      <c r="A37" s="66"/>
      <c r="B37" s="66"/>
      <c r="C37" s="66"/>
      <c r="D37" s="136"/>
      <c r="E37" s="136"/>
      <c r="F37" s="66"/>
      <c r="G37" s="66"/>
      <c r="H37" s="93"/>
      <c r="I37" s="66"/>
    </row>
    <row r="38" spans="1:9" ht="12.75">
      <c r="A38" s="66"/>
      <c r="B38" s="66"/>
      <c r="C38" s="66"/>
      <c r="D38" s="66"/>
      <c r="E38" s="66"/>
      <c r="F38" s="66"/>
      <c r="G38" s="66"/>
      <c r="H38" s="93"/>
      <c r="I38" s="6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U59"/>
  <sheetViews>
    <sheetView zoomScale="75" zoomScaleNormal="75" workbookViewId="0" topLeftCell="A40">
      <selection activeCell="A55" sqref="A55"/>
    </sheetView>
  </sheetViews>
  <sheetFormatPr defaultColWidth="9.140625" defaultRowHeight="12.75"/>
  <cols>
    <col min="1" max="1" width="48.8515625" style="19" bestFit="1" customWidth="1"/>
    <col min="2" max="13" width="7.28125" style="19" customWidth="1"/>
    <col min="14" max="15" width="7.28125" style="1" customWidth="1"/>
    <col min="16" max="17" width="7.28125" style="19" customWidth="1"/>
    <col min="18" max="18" width="7.28125" style="1" customWidth="1"/>
    <col min="19" max="19" width="7.28125" style="19" customWidth="1"/>
    <col min="20" max="20" width="3.57421875" style="19" customWidth="1"/>
    <col min="21" max="27" width="9.140625" style="19" customWidth="1"/>
    <col min="28" max="28" width="7.00390625" style="19" customWidth="1"/>
    <col min="29" max="16384" width="9.140625" style="19" customWidth="1"/>
  </cols>
  <sheetData>
    <row r="1" spans="1:20" ht="12.75">
      <c r="A1" s="68" t="s">
        <v>144</v>
      </c>
      <c r="B1" s="65" t="s">
        <v>22</v>
      </c>
      <c r="C1" s="68"/>
      <c r="D1" s="68"/>
      <c r="E1" s="68"/>
      <c r="F1" s="68"/>
      <c r="G1" s="68"/>
      <c r="H1" s="68"/>
      <c r="I1" s="68"/>
      <c r="J1" s="65"/>
      <c r="K1" s="65"/>
      <c r="L1" s="65"/>
      <c r="M1" s="65"/>
      <c r="N1" s="65"/>
      <c r="O1" s="65"/>
      <c r="P1" s="65"/>
      <c r="Q1" s="65"/>
      <c r="R1" s="65"/>
      <c r="S1" s="66"/>
      <c r="T1" s="66"/>
    </row>
    <row r="2" spans="1:20" ht="12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5"/>
      <c r="L2" s="65" t="s">
        <v>23</v>
      </c>
      <c r="M2" s="65"/>
      <c r="N2" s="65" t="s">
        <v>23</v>
      </c>
      <c r="O2" s="65"/>
      <c r="P2" s="68"/>
      <c r="Q2" s="65"/>
      <c r="R2" s="65"/>
      <c r="S2" s="66"/>
      <c r="T2" s="66"/>
    </row>
    <row r="3" spans="1:20" ht="12.75">
      <c r="A3" s="79"/>
      <c r="B3" s="95">
        <v>1995</v>
      </c>
      <c r="C3" s="96">
        <v>1996</v>
      </c>
      <c r="D3" s="96">
        <v>1997</v>
      </c>
      <c r="E3" s="96">
        <v>1998</v>
      </c>
      <c r="F3" s="96">
        <v>1999</v>
      </c>
      <c r="G3" s="96">
        <v>2000</v>
      </c>
      <c r="H3" s="96">
        <v>2001</v>
      </c>
      <c r="I3" s="96">
        <v>2002</v>
      </c>
      <c r="J3" s="97">
        <v>2003</v>
      </c>
      <c r="K3" s="97">
        <v>2004</v>
      </c>
      <c r="L3" s="97">
        <v>2005</v>
      </c>
      <c r="M3" s="97">
        <v>2006</v>
      </c>
      <c r="N3" s="281">
        <v>2007</v>
      </c>
      <c r="O3" s="281">
        <v>2008</v>
      </c>
      <c r="P3" s="281">
        <v>1995</v>
      </c>
      <c r="Q3" s="97">
        <v>2006</v>
      </c>
      <c r="R3" s="97">
        <v>2007</v>
      </c>
      <c r="S3" s="118">
        <v>2008</v>
      </c>
      <c r="T3" s="66"/>
    </row>
    <row r="4" spans="1:20" ht="12.75">
      <c r="A4" s="79"/>
      <c r="B4" s="99" t="s">
        <v>24</v>
      </c>
      <c r="C4" s="100"/>
      <c r="D4" s="100"/>
      <c r="E4" s="100"/>
      <c r="F4" s="100"/>
      <c r="G4" s="100"/>
      <c r="H4" s="100"/>
      <c r="I4" s="100"/>
      <c r="J4" s="137"/>
      <c r="K4" s="137"/>
      <c r="L4" s="137"/>
      <c r="M4" s="137"/>
      <c r="N4" s="97"/>
      <c r="O4" s="97"/>
      <c r="P4" s="96" t="s">
        <v>18</v>
      </c>
      <c r="Q4" s="137"/>
      <c r="R4" s="137"/>
      <c r="S4" s="102"/>
      <c r="T4" s="66"/>
    </row>
    <row r="5" spans="1:20" ht="12.75">
      <c r="A5" s="138" t="s">
        <v>25</v>
      </c>
      <c r="B5" s="106">
        <v>157356</v>
      </c>
      <c r="C5" s="120">
        <v>147492</v>
      </c>
      <c r="D5" s="120">
        <v>144192</v>
      </c>
      <c r="E5" s="120">
        <v>140724</v>
      </c>
      <c r="F5" s="120">
        <v>137565</v>
      </c>
      <c r="G5" s="120">
        <v>136939</v>
      </c>
      <c r="H5" s="120">
        <v>139131</v>
      </c>
      <c r="I5" s="120">
        <v>149143</v>
      </c>
      <c r="J5" s="120">
        <v>156715</v>
      </c>
      <c r="K5" s="120">
        <v>165157</v>
      </c>
      <c r="L5" s="120">
        <v>165132</v>
      </c>
      <c r="M5" s="120">
        <v>168354</v>
      </c>
      <c r="N5" s="120">
        <f>N7+N18+N26+N34</f>
        <v>173724</v>
      </c>
      <c r="O5" s="120">
        <f>O7+O18+O26+O34</f>
        <v>165645</v>
      </c>
      <c r="P5" s="139">
        <f>B5/B$50*100</f>
        <v>61.02807145461174</v>
      </c>
      <c r="Q5" s="139">
        <v>62.886705763699524</v>
      </c>
      <c r="R5" s="139">
        <f>N5/N$50*100</f>
        <v>63.715217287654454</v>
      </c>
      <c r="S5" s="109">
        <f>O5/O$50*100</f>
        <v>63.65379590205512</v>
      </c>
      <c r="T5" s="66"/>
    </row>
    <row r="6" spans="1:20" ht="12.75">
      <c r="A6" s="138"/>
      <c r="B6" s="78"/>
      <c r="C6" s="114"/>
      <c r="D6" s="114"/>
      <c r="E6" s="114"/>
      <c r="F6" s="114"/>
      <c r="G6" s="114"/>
      <c r="H6" s="107"/>
      <c r="I6" s="107"/>
      <c r="J6" s="114"/>
      <c r="K6" s="114"/>
      <c r="L6" s="107"/>
      <c r="M6" s="107"/>
      <c r="N6" s="108"/>
      <c r="O6" s="120"/>
      <c r="P6" s="139"/>
      <c r="Q6" s="108"/>
      <c r="R6" s="108"/>
      <c r="S6" s="109"/>
      <c r="T6" s="66"/>
    </row>
    <row r="7" spans="1:20" ht="12.75">
      <c r="A7" s="110" t="s">
        <v>26</v>
      </c>
      <c r="B7" s="106">
        <v>28931</v>
      </c>
      <c r="C7" s="107">
        <v>29155</v>
      </c>
      <c r="D7" s="107">
        <v>30689</v>
      </c>
      <c r="E7" s="107">
        <v>31402</v>
      </c>
      <c r="F7" s="107">
        <v>32700</v>
      </c>
      <c r="G7" s="107">
        <v>33548</v>
      </c>
      <c r="H7" s="107">
        <v>35374</v>
      </c>
      <c r="I7" s="107">
        <v>38992</v>
      </c>
      <c r="J7" s="107">
        <v>42740</v>
      </c>
      <c r="K7" s="107">
        <v>47648</v>
      </c>
      <c r="L7" s="107">
        <v>50484</v>
      </c>
      <c r="M7" s="107">
        <v>52527</v>
      </c>
      <c r="N7" s="107">
        <v>56226</v>
      </c>
      <c r="O7" s="120">
        <v>53832</v>
      </c>
      <c r="P7" s="139">
        <f aca="true" t="shared" si="0" ref="P7:P16">B7/B$50*100</f>
        <v>11.220437322080965</v>
      </c>
      <c r="Q7" s="108">
        <v>19.620858391543088</v>
      </c>
      <c r="R7" s="108">
        <f aca="true" t="shared" si="1" ref="R7:R16">N7/N$50*100</f>
        <v>20.621513476639148</v>
      </c>
      <c r="S7" s="109">
        <f aca="true" t="shared" si="2" ref="S7:S16">O7/O$50*100</f>
        <v>20.686474937362618</v>
      </c>
      <c r="T7" s="66"/>
    </row>
    <row r="8" spans="1:20" ht="12.75">
      <c r="A8" s="112" t="s">
        <v>27</v>
      </c>
      <c r="B8" s="106">
        <v>1117</v>
      </c>
      <c r="C8" s="107">
        <v>1048</v>
      </c>
      <c r="D8" s="114">
        <v>979</v>
      </c>
      <c r="E8" s="114">
        <v>904</v>
      </c>
      <c r="F8" s="114">
        <v>975</v>
      </c>
      <c r="G8" s="114">
        <v>921</v>
      </c>
      <c r="H8" s="107">
        <v>935</v>
      </c>
      <c r="I8" s="114">
        <v>939</v>
      </c>
      <c r="J8" s="114">
        <v>866</v>
      </c>
      <c r="K8" s="107">
        <v>1064</v>
      </c>
      <c r="L8" s="107">
        <v>1010</v>
      </c>
      <c r="M8" s="107">
        <v>942</v>
      </c>
      <c r="N8" s="107">
        <v>849</v>
      </c>
      <c r="O8" s="120">
        <v>761</v>
      </c>
      <c r="P8" s="139">
        <f t="shared" si="0"/>
        <v>0.4332110362159772</v>
      </c>
      <c r="Q8" s="108">
        <v>0.3518732957304546</v>
      </c>
      <c r="R8" s="108">
        <f t="shared" si="1"/>
        <v>0.3113802323065243</v>
      </c>
      <c r="S8" s="109">
        <f t="shared" si="2"/>
        <v>0.29243586393470344</v>
      </c>
      <c r="T8" s="66"/>
    </row>
    <row r="9" spans="1:20" ht="12.75">
      <c r="A9" s="112" t="s">
        <v>28</v>
      </c>
      <c r="B9" s="78">
        <v>675</v>
      </c>
      <c r="C9" s="114">
        <v>705</v>
      </c>
      <c r="D9" s="114">
        <v>767</v>
      </c>
      <c r="E9" s="114">
        <v>721</v>
      </c>
      <c r="F9" s="114">
        <v>844</v>
      </c>
      <c r="G9" s="114">
        <v>793</v>
      </c>
      <c r="H9" s="107">
        <v>826</v>
      </c>
      <c r="I9" s="114">
        <v>877</v>
      </c>
      <c r="J9" s="114">
        <v>810</v>
      </c>
      <c r="K9" s="114">
        <v>839</v>
      </c>
      <c r="L9" s="107">
        <v>910</v>
      </c>
      <c r="M9" s="107">
        <v>891</v>
      </c>
      <c r="N9" s="107">
        <v>896</v>
      </c>
      <c r="O9" s="120">
        <v>805</v>
      </c>
      <c r="P9" s="139">
        <f t="shared" si="0"/>
        <v>0.26178822689864334</v>
      </c>
      <c r="Q9" s="108">
        <v>0.33282283067498414</v>
      </c>
      <c r="R9" s="108">
        <f t="shared" si="1"/>
        <v>0.3286180072398655</v>
      </c>
      <c r="S9" s="109">
        <f t="shared" si="2"/>
        <v>0.3093441136234379</v>
      </c>
      <c r="T9" s="66"/>
    </row>
    <row r="10" spans="1:20" ht="12.75">
      <c r="A10" s="112" t="s">
        <v>29</v>
      </c>
      <c r="B10" s="106">
        <v>1236</v>
      </c>
      <c r="C10" s="107">
        <v>1281</v>
      </c>
      <c r="D10" s="107">
        <v>1225</v>
      </c>
      <c r="E10" s="107">
        <v>1160</v>
      </c>
      <c r="F10" s="107">
        <v>1100</v>
      </c>
      <c r="G10" s="107">
        <v>1031</v>
      </c>
      <c r="H10" s="107">
        <v>1068</v>
      </c>
      <c r="I10" s="107">
        <v>954</v>
      </c>
      <c r="J10" s="107">
        <v>932</v>
      </c>
      <c r="K10" s="114">
        <v>925</v>
      </c>
      <c r="L10" s="107">
        <v>976</v>
      </c>
      <c r="M10" s="107">
        <v>1015</v>
      </c>
      <c r="N10" s="107">
        <v>1020</v>
      </c>
      <c r="O10" s="120">
        <v>878</v>
      </c>
      <c r="P10" s="139">
        <f t="shared" si="0"/>
        <v>0.4793633310321825</v>
      </c>
      <c r="Q10" s="108">
        <v>0.3791416084569123</v>
      </c>
      <c r="R10" s="108">
        <f t="shared" si="1"/>
        <v>0.37409639217038254</v>
      </c>
      <c r="S10" s="109">
        <f t="shared" si="2"/>
        <v>0.3373964369706565</v>
      </c>
      <c r="T10" s="66"/>
    </row>
    <row r="11" spans="1:20" ht="12.75">
      <c r="A11" s="112" t="s">
        <v>30</v>
      </c>
      <c r="B11" s="106">
        <v>3812</v>
      </c>
      <c r="C11" s="107">
        <v>4066</v>
      </c>
      <c r="D11" s="107">
        <v>4248</v>
      </c>
      <c r="E11" s="107">
        <v>4655</v>
      </c>
      <c r="F11" s="107">
        <v>4998</v>
      </c>
      <c r="G11" s="107">
        <v>5549</v>
      </c>
      <c r="H11" s="107">
        <v>6256</v>
      </c>
      <c r="I11" s="107">
        <v>7364</v>
      </c>
      <c r="J11" s="107">
        <v>8890</v>
      </c>
      <c r="K11" s="107">
        <v>10967</v>
      </c>
      <c r="L11" s="107">
        <v>11266</v>
      </c>
      <c r="M11" s="107">
        <v>11311</v>
      </c>
      <c r="N11" s="107">
        <v>12117</v>
      </c>
      <c r="O11" s="120">
        <v>11542</v>
      </c>
      <c r="P11" s="139">
        <f t="shared" si="0"/>
        <v>1.4784247717594496</v>
      </c>
      <c r="Q11" s="108">
        <v>4.225094318478951</v>
      </c>
      <c r="R11" s="108">
        <f t="shared" si="1"/>
        <v>4.444045082282868</v>
      </c>
      <c r="S11" s="109">
        <f t="shared" si="2"/>
        <v>4.435341316076672</v>
      </c>
      <c r="T11" s="66"/>
    </row>
    <row r="12" spans="1:20" ht="12.75">
      <c r="A12" s="112" t="s">
        <v>31</v>
      </c>
      <c r="B12" s="106">
        <v>2566</v>
      </c>
      <c r="C12" s="107">
        <v>2450</v>
      </c>
      <c r="D12" s="107">
        <v>2547</v>
      </c>
      <c r="E12" s="107">
        <v>2551</v>
      </c>
      <c r="F12" s="107">
        <v>2676</v>
      </c>
      <c r="G12" s="107">
        <v>2868</v>
      </c>
      <c r="H12" s="107">
        <v>2809</v>
      </c>
      <c r="I12" s="107">
        <v>3333</v>
      </c>
      <c r="J12" s="107">
        <v>3291</v>
      </c>
      <c r="K12" s="107">
        <v>3430</v>
      </c>
      <c r="L12" s="107">
        <v>3308</v>
      </c>
      <c r="M12" s="107">
        <v>2810</v>
      </c>
      <c r="N12" s="107">
        <v>2669</v>
      </c>
      <c r="O12" s="120">
        <v>2469</v>
      </c>
      <c r="P12" s="139">
        <f t="shared" si="0"/>
        <v>0.9951830966250649</v>
      </c>
      <c r="Q12" s="108">
        <v>1.049643270703373</v>
      </c>
      <c r="R12" s="108">
        <f t="shared" si="1"/>
        <v>0.9788855595125011</v>
      </c>
      <c r="S12" s="109">
        <f t="shared" si="2"/>
        <v>0.9487833745792151</v>
      </c>
      <c r="T12" s="66"/>
    </row>
    <row r="13" spans="1:20" ht="12.75">
      <c r="A13" s="112" t="s">
        <v>32</v>
      </c>
      <c r="B13" s="106">
        <v>13167</v>
      </c>
      <c r="C13" s="107">
        <v>13688</v>
      </c>
      <c r="D13" s="107">
        <v>15053</v>
      </c>
      <c r="E13" s="107">
        <v>15450</v>
      </c>
      <c r="F13" s="107">
        <v>16006</v>
      </c>
      <c r="G13" s="107">
        <v>16327</v>
      </c>
      <c r="H13" s="107">
        <v>17435</v>
      </c>
      <c r="I13" s="107">
        <v>19213</v>
      </c>
      <c r="J13" s="107">
        <v>21935</v>
      </c>
      <c r="K13" s="107">
        <v>24172</v>
      </c>
      <c r="L13" s="107">
        <v>27245</v>
      </c>
      <c r="M13" s="107">
        <v>30268</v>
      </c>
      <c r="N13" s="107">
        <v>33403</v>
      </c>
      <c r="O13" s="120">
        <v>32629</v>
      </c>
      <c r="P13" s="139">
        <f t="shared" si="0"/>
        <v>5.106615679369536</v>
      </c>
      <c r="Q13" s="108">
        <v>11.306264241156477</v>
      </c>
      <c r="R13" s="108">
        <f t="shared" si="1"/>
        <v>12.25092332124244</v>
      </c>
      <c r="S13" s="109">
        <f t="shared" si="2"/>
        <v>12.538619979402677</v>
      </c>
      <c r="T13" s="66"/>
    </row>
    <row r="14" spans="1:20" ht="12.75">
      <c r="A14" s="112" t="s">
        <v>33</v>
      </c>
      <c r="B14" s="78">
        <v>102</v>
      </c>
      <c r="C14" s="114">
        <v>66</v>
      </c>
      <c r="D14" s="114">
        <v>88</v>
      </c>
      <c r="E14" s="114">
        <v>66</v>
      </c>
      <c r="F14" s="114">
        <v>59</v>
      </c>
      <c r="G14" s="114">
        <v>62</v>
      </c>
      <c r="H14" s="107">
        <v>53</v>
      </c>
      <c r="I14" s="140">
        <v>47</v>
      </c>
      <c r="J14" s="140">
        <v>47</v>
      </c>
      <c r="K14" s="114">
        <v>67</v>
      </c>
      <c r="L14" s="107">
        <v>73</v>
      </c>
      <c r="M14" s="107">
        <v>73</v>
      </c>
      <c r="N14" s="107">
        <v>63</v>
      </c>
      <c r="O14" s="120">
        <v>61</v>
      </c>
      <c r="P14" s="139">
        <f t="shared" si="0"/>
        <v>0.039559109842461665</v>
      </c>
      <c r="Q14" s="108">
        <v>0.027268312726457737</v>
      </c>
      <c r="R14" s="108">
        <f t="shared" si="1"/>
        <v>0.02310595363405304</v>
      </c>
      <c r="S14" s="109">
        <f t="shared" si="2"/>
        <v>0.023440982523018277</v>
      </c>
      <c r="T14" s="66"/>
    </row>
    <row r="15" spans="1:20" ht="12.75">
      <c r="A15" s="112" t="s">
        <v>34</v>
      </c>
      <c r="B15" s="106">
        <v>5574</v>
      </c>
      <c r="C15" s="107">
        <v>5210</v>
      </c>
      <c r="D15" s="107">
        <v>5105</v>
      </c>
      <c r="E15" s="107">
        <v>5356</v>
      </c>
      <c r="F15" s="107">
        <v>5512</v>
      </c>
      <c r="G15" s="107">
        <v>5453</v>
      </c>
      <c r="H15" s="107">
        <v>5509</v>
      </c>
      <c r="I15" s="107">
        <v>5726</v>
      </c>
      <c r="J15" s="107">
        <v>5452</v>
      </c>
      <c r="K15" s="107">
        <v>5622</v>
      </c>
      <c r="L15" s="107">
        <v>5212</v>
      </c>
      <c r="M15" s="107">
        <v>4759</v>
      </c>
      <c r="N15" s="107">
        <v>4783</v>
      </c>
      <c r="O15" s="120">
        <v>4298</v>
      </c>
      <c r="P15" s="139">
        <f t="shared" si="0"/>
        <v>2.1617890025674638</v>
      </c>
      <c r="Q15" s="108">
        <v>1.7776698666467448</v>
      </c>
      <c r="R15" s="108">
        <f t="shared" si="1"/>
        <v>1.7542186703440585</v>
      </c>
      <c r="S15" s="109">
        <f t="shared" si="2"/>
        <v>1.6516285718677466</v>
      </c>
      <c r="T15" s="66"/>
    </row>
    <row r="16" spans="1:20" ht="12.75">
      <c r="A16" s="112" t="s">
        <v>35</v>
      </c>
      <c r="B16" s="78">
        <v>682</v>
      </c>
      <c r="C16" s="114">
        <v>641</v>
      </c>
      <c r="D16" s="114">
        <v>677</v>
      </c>
      <c r="E16" s="114">
        <v>539</v>
      </c>
      <c r="F16" s="114">
        <v>530</v>
      </c>
      <c r="G16" s="114">
        <v>544</v>
      </c>
      <c r="H16" s="107">
        <v>483</v>
      </c>
      <c r="I16" s="107">
        <v>539</v>
      </c>
      <c r="J16" s="107">
        <v>517</v>
      </c>
      <c r="K16" s="114">
        <v>562</v>
      </c>
      <c r="L16" s="107">
        <v>484</v>
      </c>
      <c r="M16" s="107">
        <v>458</v>
      </c>
      <c r="N16" s="107">
        <v>426</v>
      </c>
      <c r="O16" s="120">
        <v>387</v>
      </c>
      <c r="P16" s="139">
        <f t="shared" si="0"/>
        <v>0.26450306777018484</v>
      </c>
      <c r="Q16" s="108">
        <v>0.17108064696873482</v>
      </c>
      <c r="R16" s="108">
        <f t="shared" si="1"/>
        <v>0.1562402579064539</v>
      </c>
      <c r="S16" s="109">
        <f t="shared" si="2"/>
        <v>0.14871574158046022</v>
      </c>
      <c r="T16" s="66"/>
    </row>
    <row r="17" spans="1:20" ht="12.75">
      <c r="A17" s="110"/>
      <c r="B17" s="78"/>
      <c r="C17" s="114"/>
      <c r="D17" s="114"/>
      <c r="E17" s="114"/>
      <c r="F17" s="114"/>
      <c r="G17" s="114"/>
      <c r="H17" s="107"/>
      <c r="I17" s="114"/>
      <c r="J17" s="114"/>
      <c r="K17" s="114"/>
      <c r="L17" s="107"/>
      <c r="M17" s="107"/>
      <c r="N17" s="107"/>
      <c r="O17" s="120"/>
      <c r="P17" s="139"/>
      <c r="Q17" s="108"/>
      <c r="R17" s="108"/>
      <c r="S17" s="109"/>
      <c r="T17" s="66"/>
    </row>
    <row r="18" spans="1:21" s="1" customFormat="1" ht="12.75">
      <c r="A18" s="110" t="s">
        <v>36</v>
      </c>
      <c r="B18" s="106">
        <v>103276</v>
      </c>
      <c r="C18" s="107">
        <v>91593</v>
      </c>
      <c r="D18" s="107">
        <v>85447</v>
      </c>
      <c r="E18" s="107">
        <v>80520</v>
      </c>
      <c r="F18" s="107">
        <v>74811</v>
      </c>
      <c r="G18" s="107">
        <v>71491</v>
      </c>
      <c r="H18" s="107">
        <v>70534</v>
      </c>
      <c r="I18" s="107">
        <v>73717</v>
      </c>
      <c r="J18" s="107">
        <v>74491</v>
      </c>
      <c r="K18" s="107">
        <v>73651</v>
      </c>
      <c r="L18" s="107">
        <v>69606</v>
      </c>
      <c r="M18" s="107">
        <v>69628</v>
      </c>
      <c r="N18" s="107">
        <v>67935</v>
      </c>
      <c r="O18" s="120">
        <v>66135</v>
      </c>
      <c r="P18" s="280">
        <f aca="true" t="shared" si="3" ref="P18:P24">B18/B$50*100</f>
        <v>40.05398654990265</v>
      </c>
      <c r="Q18" s="141">
        <v>26.00874080161369</v>
      </c>
      <c r="R18" s="141">
        <f aca="true" t="shared" si="4" ref="R18:S24">N18/N$50*100</f>
        <v>24.915920002053863</v>
      </c>
      <c r="S18" s="109">
        <f t="shared" si="4"/>
        <v>25.414252117373998</v>
      </c>
      <c r="T18" s="66"/>
      <c r="U18" s="19"/>
    </row>
    <row r="19" spans="1:20" ht="12.75">
      <c r="A19" s="112" t="s">
        <v>37</v>
      </c>
      <c r="B19" s="106">
        <v>17187</v>
      </c>
      <c r="C19" s="107">
        <v>16301</v>
      </c>
      <c r="D19" s="107">
        <v>14456</v>
      </c>
      <c r="E19" s="107">
        <v>12025</v>
      </c>
      <c r="F19" s="107">
        <v>11208</v>
      </c>
      <c r="G19" s="107">
        <v>9200</v>
      </c>
      <c r="H19" s="107">
        <v>9092</v>
      </c>
      <c r="I19" s="107">
        <v>8203</v>
      </c>
      <c r="J19" s="107">
        <v>8406</v>
      </c>
      <c r="K19" s="107">
        <v>8919</v>
      </c>
      <c r="L19" s="107">
        <v>8755</v>
      </c>
      <c r="M19" s="107">
        <v>8942</v>
      </c>
      <c r="N19" s="107">
        <v>8306</v>
      </c>
      <c r="O19" s="120">
        <v>6858</v>
      </c>
      <c r="P19" s="139">
        <f t="shared" si="3"/>
        <v>6.6657100084547904</v>
      </c>
      <c r="Q19" s="108">
        <v>3.3401815397258225</v>
      </c>
      <c r="R19" s="108">
        <f t="shared" si="4"/>
        <v>3.0463182680070564</v>
      </c>
      <c r="S19" s="109">
        <f t="shared" si="4"/>
        <v>2.635381281030481</v>
      </c>
      <c r="T19" s="66"/>
    </row>
    <row r="20" spans="1:21" ht="12.75">
      <c r="A20" s="112" t="s">
        <v>38</v>
      </c>
      <c r="B20" s="106">
        <v>35471</v>
      </c>
      <c r="C20" s="107">
        <v>32015</v>
      </c>
      <c r="D20" s="107">
        <v>32705</v>
      </c>
      <c r="E20" s="107">
        <v>31181</v>
      </c>
      <c r="F20" s="107">
        <v>29583</v>
      </c>
      <c r="G20" s="107">
        <v>27899</v>
      </c>
      <c r="H20" s="107">
        <v>28083</v>
      </c>
      <c r="I20" s="107">
        <v>30880</v>
      </c>
      <c r="J20" s="107">
        <v>29669</v>
      </c>
      <c r="K20" s="107">
        <v>27584</v>
      </c>
      <c r="L20" s="107">
        <v>25309</v>
      </c>
      <c r="M20" s="107">
        <v>23525</v>
      </c>
      <c r="N20" s="107">
        <v>23630</v>
      </c>
      <c r="O20" s="120">
        <v>24053</v>
      </c>
      <c r="P20" s="139">
        <f t="shared" si="3"/>
        <v>13.756874364921154</v>
      </c>
      <c r="Q20" s="108">
        <v>8.78749392999888</v>
      </c>
      <c r="R20" s="108">
        <f t="shared" si="4"/>
        <v>8.666566418613861</v>
      </c>
      <c r="S20" s="109">
        <f t="shared" si="4"/>
        <v>9.243048403707519</v>
      </c>
      <c r="T20" s="65"/>
      <c r="U20" s="1"/>
    </row>
    <row r="21" spans="1:20" ht="12.75">
      <c r="A21" s="112" t="s">
        <v>39</v>
      </c>
      <c r="B21" s="106">
        <v>39885</v>
      </c>
      <c r="C21" s="107">
        <v>33359</v>
      </c>
      <c r="D21" s="107">
        <v>29407</v>
      </c>
      <c r="E21" s="107">
        <v>28233</v>
      </c>
      <c r="F21" s="107">
        <v>25569</v>
      </c>
      <c r="G21" s="107">
        <v>24462</v>
      </c>
      <c r="H21" s="107">
        <v>23804</v>
      </c>
      <c r="I21" s="107">
        <v>25036</v>
      </c>
      <c r="J21" s="107">
        <v>25868</v>
      </c>
      <c r="K21" s="107">
        <v>26156</v>
      </c>
      <c r="L21" s="107">
        <v>24223</v>
      </c>
      <c r="M21" s="107">
        <v>23834</v>
      </c>
      <c r="N21" s="107">
        <v>22226</v>
      </c>
      <c r="O21" s="120">
        <v>21284</v>
      </c>
      <c r="P21" s="139">
        <f t="shared" si="3"/>
        <v>15.46877545163317</v>
      </c>
      <c r="Q21" s="108">
        <v>8.9029173359232</v>
      </c>
      <c r="R21" s="108">
        <f t="shared" si="4"/>
        <v>8.151633737626394</v>
      </c>
      <c r="S21" s="109">
        <f t="shared" si="4"/>
        <v>8.178981508523295</v>
      </c>
      <c r="T21" s="66"/>
    </row>
    <row r="22" spans="1:20" ht="12.75">
      <c r="A22" s="112" t="s">
        <v>40</v>
      </c>
      <c r="B22" s="106">
        <v>2544</v>
      </c>
      <c r="C22" s="107">
        <v>2484</v>
      </c>
      <c r="D22" s="107">
        <v>2230</v>
      </c>
      <c r="E22" s="107">
        <v>2306</v>
      </c>
      <c r="F22" s="107">
        <v>2267</v>
      </c>
      <c r="G22" s="107">
        <v>2567</v>
      </c>
      <c r="H22" s="107">
        <v>2536</v>
      </c>
      <c r="I22" s="107">
        <v>2672</v>
      </c>
      <c r="J22" s="107">
        <v>3000</v>
      </c>
      <c r="K22" s="107">
        <v>2975</v>
      </c>
      <c r="L22" s="107">
        <v>2827</v>
      </c>
      <c r="M22" s="107">
        <v>3061</v>
      </c>
      <c r="N22" s="107">
        <v>3491</v>
      </c>
      <c r="O22" s="120">
        <v>3508</v>
      </c>
      <c r="P22" s="139">
        <f t="shared" si="3"/>
        <v>0.9866507396002203</v>
      </c>
      <c r="Q22" s="108">
        <v>1.1434014418587277</v>
      </c>
      <c r="R22" s="108">
        <f t="shared" si="4"/>
        <v>1.2803632402615739</v>
      </c>
      <c r="S22" s="109">
        <f t="shared" si="4"/>
        <v>1.3480486342745592</v>
      </c>
      <c r="T22" s="66"/>
    </row>
    <row r="23" spans="1:20" ht="12.75">
      <c r="A23" s="112" t="s">
        <v>41</v>
      </c>
      <c r="B23" s="106">
        <v>2133</v>
      </c>
      <c r="C23" s="107">
        <v>2113</v>
      </c>
      <c r="D23" s="107">
        <v>2003</v>
      </c>
      <c r="E23" s="107">
        <v>2282</v>
      </c>
      <c r="F23" s="107">
        <v>2117</v>
      </c>
      <c r="G23" s="107">
        <v>2937</v>
      </c>
      <c r="H23" s="107">
        <v>2467</v>
      </c>
      <c r="I23" s="107">
        <v>2358</v>
      </c>
      <c r="J23" s="107">
        <v>2529</v>
      </c>
      <c r="K23" s="107">
        <v>2464</v>
      </c>
      <c r="L23" s="107">
        <v>2815</v>
      </c>
      <c r="M23" s="107">
        <v>4298</v>
      </c>
      <c r="N23" s="107">
        <v>4459</v>
      </c>
      <c r="O23" s="120">
        <v>4517</v>
      </c>
      <c r="P23" s="139">
        <f t="shared" si="3"/>
        <v>0.8272507969997129</v>
      </c>
      <c r="Q23" s="108">
        <v>1.6054686040865116</v>
      </c>
      <c r="R23" s="108">
        <f t="shared" si="4"/>
        <v>1.635388051654643</v>
      </c>
      <c r="S23" s="109">
        <f t="shared" si="4"/>
        <v>1.7357855419094026</v>
      </c>
      <c r="T23" s="66"/>
    </row>
    <row r="24" spans="1:20" ht="12.75">
      <c r="A24" s="112" t="s">
        <v>42</v>
      </c>
      <c r="B24" s="106">
        <v>6056</v>
      </c>
      <c r="C24" s="107">
        <v>5321</v>
      </c>
      <c r="D24" s="107">
        <v>4646</v>
      </c>
      <c r="E24" s="107">
        <v>4493</v>
      </c>
      <c r="F24" s="107">
        <v>4067</v>
      </c>
      <c r="G24" s="107">
        <v>4426</v>
      </c>
      <c r="H24" s="107">
        <v>4552</v>
      </c>
      <c r="I24" s="107">
        <v>4568</v>
      </c>
      <c r="J24" s="107">
        <v>5019</v>
      </c>
      <c r="K24" s="107">
        <v>5553</v>
      </c>
      <c r="L24" s="107">
        <v>5677</v>
      </c>
      <c r="M24" s="107">
        <v>5968</v>
      </c>
      <c r="N24" s="107">
        <v>5823</v>
      </c>
      <c r="O24" s="120">
        <v>5915</v>
      </c>
      <c r="P24" s="139">
        <f t="shared" si="3"/>
        <v>2.348725188293606</v>
      </c>
      <c r="Q24" s="108">
        <v>2.2292779500205446</v>
      </c>
      <c r="R24" s="108">
        <f t="shared" si="4"/>
        <v>2.1356502858903315</v>
      </c>
      <c r="S24" s="109">
        <f t="shared" si="4"/>
        <v>2.2730067479287395</v>
      </c>
      <c r="T24" s="66"/>
    </row>
    <row r="25" spans="1:20" ht="12.75">
      <c r="A25" s="110"/>
      <c r="B25" s="78"/>
      <c r="C25" s="114"/>
      <c r="D25" s="114"/>
      <c r="E25" s="114"/>
      <c r="F25" s="114"/>
      <c r="G25" s="114"/>
      <c r="H25" s="107"/>
      <c r="I25" s="114"/>
      <c r="J25" s="114"/>
      <c r="K25" s="114"/>
      <c r="L25" s="107"/>
      <c r="M25" s="107"/>
      <c r="N25" s="107"/>
      <c r="O25" s="120"/>
      <c r="P25" s="139"/>
      <c r="Q25" s="108"/>
      <c r="R25" s="108"/>
      <c r="S25" s="109"/>
      <c r="T25" s="66"/>
    </row>
    <row r="26" spans="1:20" ht="12.75">
      <c r="A26" s="110" t="s">
        <v>137</v>
      </c>
      <c r="B26" s="106">
        <v>22921</v>
      </c>
      <c r="C26" s="107">
        <v>24414</v>
      </c>
      <c r="D26" s="107">
        <v>25666</v>
      </c>
      <c r="E26" s="107">
        <v>25661</v>
      </c>
      <c r="F26" s="107">
        <v>25645</v>
      </c>
      <c r="G26" s="107">
        <v>26841</v>
      </c>
      <c r="H26" s="107">
        <v>27967</v>
      </c>
      <c r="I26" s="107">
        <v>30118</v>
      </c>
      <c r="J26" s="107">
        <v>31843</v>
      </c>
      <c r="K26" s="107">
        <v>35199</v>
      </c>
      <c r="L26" s="107">
        <v>36393</v>
      </c>
      <c r="M26" s="107">
        <v>37660</v>
      </c>
      <c r="N26" s="107">
        <v>40494</v>
      </c>
      <c r="O26" s="120">
        <v>37126</v>
      </c>
      <c r="P26" s="139">
        <f aca="true" t="shared" si="5" ref="P26:P32">B26/B$50*100</f>
        <v>8.889552516657488</v>
      </c>
      <c r="Q26" s="108">
        <v>14.067461058608197</v>
      </c>
      <c r="R26" s="108">
        <f aca="true" t="shared" si="6" ref="R26:S32">N26/N$50*100</f>
        <v>14.85162676916419</v>
      </c>
      <c r="S26" s="109">
        <f t="shared" si="6"/>
        <v>14.266719953271748</v>
      </c>
      <c r="T26" s="66"/>
    </row>
    <row r="27" spans="1:20" ht="12.75">
      <c r="A27" s="112" t="s">
        <v>43</v>
      </c>
      <c r="B27" s="106">
        <v>9053</v>
      </c>
      <c r="C27" s="107">
        <v>10549</v>
      </c>
      <c r="D27" s="107">
        <v>10322</v>
      </c>
      <c r="E27" s="107">
        <v>9847</v>
      </c>
      <c r="F27" s="107">
        <v>9706</v>
      </c>
      <c r="G27" s="107">
        <v>10019</v>
      </c>
      <c r="H27" s="107">
        <v>11089</v>
      </c>
      <c r="I27" s="107">
        <v>12153</v>
      </c>
      <c r="J27" s="107">
        <v>12796</v>
      </c>
      <c r="K27" s="107">
        <v>14577</v>
      </c>
      <c r="L27" s="107">
        <v>16017</v>
      </c>
      <c r="M27" s="107">
        <v>16658</v>
      </c>
      <c r="N27" s="107">
        <v>18100</v>
      </c>
      <c r="O27" s="120">
        <v>16042</v>
      </c>
      <c r="P27" s="139">
        <f t="shared" si="5"/>
        <v>3.511064915723583</v>
      </c>
      <c r="Q27" s="108">
        <v>6.222404841059355</v>
      </c>
      <c r="R27" s="108">
        <f t="shared" si="6"/>
        <v>6.638377155180318</v>
      </c>
      <c r="S27" s="109">
        <f t="shared" si="6"/>
        <v>6.16459412515179</v>
      </c>
      <c r="T27" s="66"/>
    </row>
    <row r="28" spans="1:20" ht="12.75">
      <c r="A28" s="112" t="s">
        <v>44</v>
      </c>
      <c r="B28" s="78">
        <v>164</v>
      </c>
      <c r="C28" s="114">
        <v>245</v>
      </c>
      <c r="D28" s="114">
        <v>151</v>
      </c>
      <c r="E28" s="114">
        <v>144</v>
      </c>
      <c r="F28" s="114">
        <v>126</v>
      </c>
      <c r="G28" s="114">
        <v>140</v>
      </c>
      <c r="H28" s="107">
        <v>129</v>
      </c>
      <c r="I28" s="107">
        <v>173</v>
      </c>
      <c r="J28" s="107">
        <v>138</v>
      </c>
      <c r="K28" s="114">
        <v>141</v>
      </c>
      <c r="L28" s="107">
        <v>153</v>
      </c>
      <c r="M28" s="107">
        <v>161</v>
      </c>
      <c r="N28" s="107">
        <v>145</v>
      </c>
      <c r="O28" s="120">
        <v>135</v>
      </c>
      <c r="P28" s="139">
        <f t="shared" si="5"/>
        <v>0.06360484327611482</v>
      </c>
      <c r="Q28" s="108">
        <v>0.06013970341040678</v>
      </c>
      <c r="R28" s="108">
        <f t="shared" si="6"/>
        <v>0.053180369475201446</v>
      </c>
      <c r="S28" s="109">
        <f t="shared" si="6"/>
        <v>0.05187758427225356</v>
      </c>
      <c r="T28" s="66"/>
    </row>
    <row r="29" spans="1:20" ht="12.75">
      <c r="A29" s="112" t="s">
        <v>45</v>
      </c>
      <c r="B29" s="106">
        <v>1155</v>
      </c>
      <c r="C29" s="107">
        <v>1194</v>
      </c>
      <c r="D29" s="107">
        <v>1450</v>
      </c>
      <c r="E29" s="107">
        <v>1288</v>
      </c>
      <c r="F29" s="107">
        <v>1364</v>
      </c>
      <c r="G29" s="107">
        <v>1312</v>
      </c>
      <c r="H29" s="107">
        <v>1343</v>
      </c>
      <c r="I29" s="107">
        <v>1313</v>
      </c>
      <c r="J29" s="107">
        <v>1610</v>
      </c>
      <c r="K29" s="107">
        <v>1523</v>
      </c>
      <c r="L29" s="107">
        <v>1573</v>
      </c>
      <c r="M29" s="107">
        <v>1684</v>
      </c>
      <c r="N29" s="107">
        <v>1676</v>
      </c>
      <c r="O29" s="120">
        <v>1453</v>
      </c>
      <c r="P29" s="139">
        <f t="shared" si="5"/>
        <v>0.4479487438043453</v>
      </c>
      <c r="Q29" s="108">
        <v>0.629038885361025</v>
      </c>
      <c r="R29" s="108">
        <f t="shared" si="6"/>
        <v>0.6146917188995698</v>
      </c>
      <c r="S29" s="109">
        <f t="shared" si="6"/>
        <v>0.558356518130255</v>
      </c>
      <c r="T29" s="66"/>
    </row>
    <row r="30" spans="1:20" ht="12.75">
      <c r="A30" s="112" t="s">
        <v>46</v>
      </c>
      <c r="B30" s="106">
        <v>3207</v>
      </c>
      <c r="C30" s="107">
        <v>3093</v>
      </c>
      <c r="D30" s="107">
        <v>3420</v>
      </c>
      <c r="E30" s="107">
        <v>3780</v>
      </c>
      <c r="F30" s="107">
        <v>4390</v>
      </c>
      <c r="G30" s="107">
        <v>5349</v>
      </c>
      <c r="H30" s="107">
        <v>5481</v>
      </c>
      <c r="I30" s="107">
        <v>6197</v>
      </c>
      <c r="J30" s="107">
        <v>6931</v>
      </c>
      <c r="K30" s="107">
        <v>8133</v>
      </c>
      <c r="L30" s="107">
        <v>7375</v>
      </c>
      <c r="M30" s="107">
        <v>7149</v>
      </c>
      <c r="N30" s="107">
        <v>7807</v>
      </c>
      <c r="O30" s="120">
        <v>6905</v>
      </c>
      <c r="P30" s="139">
        <f t="shared" si="5"/>
        <v>1.243784953576221</v>
      </c>
      <c r="Q30" s="108">
        <v>2.6704269545403605</v>
      </c>
      <c r="R30" s="108">
        <f t="shared" si="6"/>
        <v>2.863304444778605</v>
      </c>
      <c r="S30" s="109">
        <f t="shared" si="6"/>
        <v>2.6534423659252653</v>
      </c>
      <c r="T30" s="66"/>
    </row>
    <row r="31" spans="1:20" ht="12.75">
      <c r="A31" s="112" t="s">
        <v>47</v>
      </c>
      <c r="B31" s="78">
        <v>514</v>
      </c>
      <c r="C31" s="114">
        <v>498</v>
      </c>
      <c r="D31" s="114">
        <v>582</v>
      </c>
      <c r="E31" s="114">
        <v>526</v>
      </c>
      <c r="F31" s="114">
        <v>542</v>
      </c>
      <c r="G31" s="114">
        <v>576</v>
      </c>
      <c r="H31" s="107">
        <v>602</v>
      </c>
      <c r="I31" s="107">
        <v>575</v>
      </c>
      <c r="J31" s="107">
        <v>594</v>
      </c>
      <c r="K31" s="114">
        <v>658</v>
      </c>
      <c r="L31" s="107">
        <v>684</v>
      </c>
      <c r="M31" s="107">
        <v>742</v>
      </c>
      <c r="N31" s="107">
        <v>663</v>
      </c>
      <c r="O31" s="120">
        <v>602</v>
      </c>
      <c r="P31" s="139">
        <f t="shared" si="5"/>
        <v>0.1993468868531892</v>
      </c>
      <c r="Q31" s="108">
        <v>0.27716558963057036</v>
      </c>
      <c r="R31" s="108">
        <f t="shared" si="6"/>
        <v>0.24316265491074865</v>
      </c>
      <c r="S31" s="109">
        <f t="shared" si="6"/>
        <v>0.2313355980140492</v>
      </c>
      <c r="T31" s="66"/>
    </row>
    <row r="32" spans="1:20" ht="12.75">
      <c r="A32" s="112" t="s">
        <v>48</v>
      </c>
      <c r="B32" s="106">
        <v>8828</v>
      </c>
      <c r="C32" s="107">
        <v>8835</v>
      </c>
      <c r="D32" s="107">
        <v>9741</v>
      </c>
      <c r="E32" s="107">
        <v>10076</v>
      </c>
      <c r="F32" s="107">
        <v>9517</v>
      </c>
      <c r="G32" s="107">
        <v>9445</v>
      </c>
      <c r="H32" s="107">
        <v>9323</v>
      </c>
      <c r="I32" s="107">
        <v>9707</v>
      </c>
      <c r="J32" s="107">
        <v>9774</v>
      </c>
      <c r="K32" s="107">
        <v>10167</v>
      </c>
      <c r="L32" s="107">
        <v>10591</v>
      </c>
      <c r="M32" s="107">
        <v>11266</v>
      </c>
      <c r="N32" s="107">
        <v>12103</v>
      </c>
      <c r="O32" s="120">
        <v>11989</v>
      </c>
      <c r="P32" s="139">
        <f t="shared" si="5"/>
        <v>3.423802173424035</v>
      </c>
      <c r="Q32" s="108">
        <v>4.208285084606477</v>
      </c>
      <c r="R32" s="108">
        <f t="shared" si="6"/>
        <v>4.438910425919746</v>
      </c>
      <c r="S32" s="109">
        <f t="shared" si="6"/>
        <v>4.607113761778133</v>
      </c>
      <c r="T32" s="66"/>
    </row>
    <row r="33" spans="1:20" ht="12.75">
      <c r="A33" s="110"/>
      <c r="B33" s="78"/>
      <c r="C33" s="114"/>
      <c r="D33" s="114"/>
      <c r="E33" s="114"/>
      <c r="F33" s="114"/>
      <c r="G33" s="114"/>
      <c r="H33" s="107"/>
      <c r="I33" s="114"/>
      <c r="J33" s="114"/>
      <c r="K33" s="114"/>
      <c r="L33" s="107"/>
      <c r="M33" s="107"/>
      <c r="N33" s="107"/>
      <c r="O33" s="120"/>
      <c r="P33" s="139"/>
      <c r="Q33" s="108"/>
      <c r="R33" s="108"/>
      <c r="S33" s="109"/>
      <c r="T33" s="66"/>
    </row>
    <row r="34" spans="1:20" ht="12.75">
      <c r="A34" s="110" t="s">
        <v>49</v>
      </c>
      <c r="B34" s="106">
        <v>2228</v>
      </c>
      <c r="C34" s="107">
        <v>2330</v>
      </c>
      <c r="D34" s="107">
        <v>2390</v>
      </c>
      <c r="E34" s="107">
        <v>3141</v>
      </c>
      <c r="F34" s="107">
        <v>4409</v>
      </c>
      <c r="G34" s="107">
        <v>5059</v>
      </c>
      <c r="H34" s="107">
        <v>5256</v>
      </c>
      <c r="I34" s="107">
        <v>6316</v>
      </c>
      <c r="J34" s="107">
        <v>7641</v>
      </c>
      <c r="K34" s="107">
        <v>8659</v>
      </c>
      <c r="L34" s="107">
        <v>8649</v>
      </c>
      <c r="M34" s="107">
        <v>8539</v>
      </c>
      <c r="N34" s="107">
        <v>9069</v>
      </c>
      <c r="O34" s="120">
        <v>8552</v>
      </c>
      <c r="P34" s="139">
        <f>B34/B$50*100</f>
        <v>0.8640950659706332</v>
      </c>
      <c r="Q34" s="108">
        <v>3.1896455119345557</v>
      </c>
      <c r="R34" s="108">
        <f>N34/N$50*100</f>
        <v>3.326157039797254</v>
      </c>
      <c r="S34" s="109">
        <f>O34/O$50*100</f>
        <v>3.2863488940467587</v>
      </c>
      <c r="T34" s="66"/>
    </row>
    <row r="35" spans="1:20" ht="12.75">
      <c r="A35" s="65"/>
      <c r="B35" s="106"/>
      <c r="C35" s="107"/>
      <c r="D35" s="107"/>
      <c r="E35" s="107"/>
      <c r="F35" s="107"/>
      <c r="G35" s="107"/>
      <c r="H35" s="107"/>
      <c r="I35" s="107"/>
      <c r="J35" s="107"/>
      <c r="K35" s="114"/>
      <c r="L35" s="107"/>
      <c r="M35" s="107"/>
      <c r="N35" s="107"/>
      <c r="O35" s="120"/>
      <c r="P35" s="139"/>
      <c r="Q35" s="108"/>
      <c r="R35" s="108"/>
      <c r="S35" s="109"/>
      <c r="T35" s="66"/>
    </row>
    <row r="36" spans="1:20" ht="12.75">
      <c r="A36" s="65" t="s">
        <v>50</v>
      </c>
      <c r="B36" s="106">
        <v>42746</v>
      </c>
      <c r="C36" s="107">
        <v>47178</v>
      </c>
      <c r="D36" s="107">
        <v>47958</v>
      </c>
      <c r="E36" s="107">
        <v>46378</v>
      </c>
      <c r="F36" s="107">
        <v>45896</v>
      </c>
      <c r="G36" s="107">
        <v>47457</v>
      </c>
      <c r="H36" s="107">
        <v>47611</v>
      </c>
      <c r="I36" s="107">
        <v>50576</v>
      </c>
      <c r="J36" s="107">
        <v>55942</v>
      </c>
      <c r="K36" s="107">
        <v>47758</v>
      </c>
      <c r="L36" s="107">
        <v>49195</v>
      </c>
      <c r="M36" s="107">
        <v>49947</v>
      </c>
      <c r="N36" s="107">
        <v>53142</v>
      </c>
      <c r="O36" s="120">
        <v>50421</v>
      </c>
      <c r="P36" s="139">
        <f>B36/B$50*100</f>
        <v>16.5783696992732</v>
      </c>
      <c r="Q36" s="108">
        <v>18.65712898285458</v>
      </c>
      <c r="R36" s="108">
        <f aca="true" t="shared" si="7" ref="R36:S39">N36/N$50*100</f>
        <v>19.490422032076932</v>
      </c>
      <c r="S36" s="109">
        <f t="shared" si="7"/>
        <v>19.37570130808368</v>
      </c>
      <c r="T36" s="66"/>
    </row>
    <row r="37" spans="1:20" ht="12.75">
      <c r="A37" s="110" t="s">
        <v>51</v>
      </c>
      <c r="B37" s="106">
        <v>29911</v>
      </c>
      <c r="C37" s="107">
        <v>34360</v>
      </c>
      <c r="D37" s="107">
        <v>34914</v>
      </c>
      <c r="E37" s="107">
        <v>33958</v>
      </c>
      <c r="F37" s="107">
        <v>33724</v>
      </c>
      <c r="G37" s="107">
        <v>35019</v>
      </c>
      <c r="H37" s="107">
        <v>35671</v>
      </c>
      <c r="I37" s="107">
        <v>38483</v>
      </c>
      <c r="J37" s="107">
        <v>42456</v>
      </c>
      <c r="K37" s="107">
        <v>33358</v>
      </c>
      <c r="L37" s="107">
        <v>34799</v>
      </c>
      <c r="M37" s="107">
        <v>35519</v>
      </c>
      <c r="N37" s="107">
        <v>37907</v>
      </c>
      <c r="O37" s="120">
        <v>36777</v>
      </c>
      <c r="P37" s="139">
        <f>B37/B$50*100</f>
        <v>11.600515044096772</v>
      </c>
      <c r="Q37" s="108">
        <v>13.267715064808936</v>
      </c>
      <c r="R37" s="108">
        <f t="shared" si="7"/>
        <v>13.902815625492835</v>
      </c>
      <c r="S37" s="109">
        <f t="shared" si="7"/>
        <v>14.13260679096792</v>
      </c>
      <c r="T37" s="66"/>
    </row>
    <row r="38" spans="1:20" ht="12.75">
      <c r="A38" s="110" t="s">
        <v>52</v>
      </c>
      <c r="B38" s="106">
        <v>6867</v>
      </c>
      <c r="C38" s="107">
        <v>7192</v>
      </c>
      <c r="D38" s="107">
        <v>7498</v>
      </c>
      <c r="E38" s="107">
        <v>7138</v>
      </c>
      <c r="F38" s="107">
        <v>6925</v>
      </c>
      <c r="G38" s="107">
        <v>7002</v>
      </c>
      <c r="H38" s="107">
        <v>6783</v>
      </c>
      <c r="I38" s="107">
        <v>6418</v>
      </c>
      <c r="J38" s="107">
        <v>6844</v>
      </c>
      <c r="K38" s="107">
        <v>7201</v>
      </c>
      <c r="L38" s="107">
        <v>7219</v>
      </c>
      <c r="M38" s="107">
        <v>7200</v>
      </c>
      <c r="N38" s="107">
        <v>7399</v>
      </c>
      <c r="O38" s="120">
        <v>6011</v>
      </c>
      <c r="P38" s="139">
        <f>B38/B$50*100</f>
        <v>2.6632588949821985</v>
      </c>
      <c r="Q38" s="108">
        <v>2.689477419595831</v>
      </c>
      <c r="R38" s="108">
        <f t="shared" si="7"/>
        <v>2.7136658879104516</v>
      </c>
      <c r="S38" s="109">
        <f t="shared" si="7"/>
        <v>2.3098974745223417</v>
      </c>
      <c r="T38" s="66"/>
    </row>
    <row r="39" spans="1:20" ht="12.75">
      <c r="A39" s="110" t="s">
        <v>53</v>
      </c>
      <c r="B39" s="106">
        <v>5968</v>
      </c>
      <c r="C39" s="107">
        <v>5626</v>
      </c>
      <c r="D39" s="107">
        <v>5546</v>
      </c>
      <c r="E39" s="107">
        <v>5282</v>
      </c>
      <c r="F39" s="107">
        <v>5247</v>
      </c>
      <c r="G39" s="107">
        <v>5436</v>
      </c>
      <c r="H39" s="107">
        <v>5157</v>
      </c>
      <c r="I39" s="107">
        <v>5675</v>
      </c>
      <c r="J39" s="107">
        <v>6642</v>
      </c>
      <c r="K39" s="107">
        <v>7199</v>
      </c>
      <c r="L39" s="107">
        <v>7177</v>
      </c>
      <c r="M39" s="107">
        <v>7228</v>
      </c>
      <c r="N39" s="107">
        <v>7836</v>
      </c>
      <c r="O39" s="120">
        <v>7633</v>
      </c>
      <c r="P39" s="139">
        <f>B39/B$50*100</f>
        <v>2.3145957601942277</v>
      </c>
      <c r="Q39" s="108">
        <v>2.6999364984498153</v>
      </c>
      <c r="R39" s="108">
        <f t="shared" si="7"/>
        <v>2.8739405186736446</v>
      </c>
      <c r="S39" s="109">
        <f t="shared" si="7"/>
        <v>2.933197042593418</v>
      </c>
      <c r="T39" s="66"/>
    </row>
    <row r="40" spans="1:20" ht="12.75">
      <c r="A40" s="65"/>
      <c r="B40" s="78"/>
      <c r="C40" s="114"/>
      <c r="D40" s="114"/>
      <c r="E40" s="114"/>
      <c r="F40" s="114"/>
      <c r="G40" s="114"/>
      <c r="H40" s="107"/>
      <c r="I40" s="107"/>
      <c r="J40" s="107"/>
      <c r="K40" s="114"/>
      <c r="L40" s="107"/>
      <c r="M40" s="107"/>
      <c r="N40" s="107"/>
      <c r="O40" s="120"/>
      <c r="P40" s="139"/>
      <c r="Q40" s="108"/>
      <c r="R40" s="108"/>
      <c r="S40" s="109"/>
      <c r="T40" s="66"/>
    </row>
    <row r="41" spans="1:20" ht="12.75">
      <c r="A41" s="65" t="s">
        <v>54</v>
      </c>
      <c r="B41" s="106">
        <v>34329</v>
      </c>
      <c r="C41" s="107">
        <v>29301</v>
      </c>
      <c r="D41" s="107">
        <v>29868</v>
      </c>
      <c r="E41" s="107">
        <v>30410</v>
      </c>
      <c r="F41" s="107">
        <v>28402</v>
      </c>
      <c r="G41" s="107">
        <v>27113</v>
      </c>
      <c r="H41" s="107">
        <v>25864</v>
      </c>
      <c r="I41" s="107">
        <v>26578</v>
      </c>
      <c r="J41" s="107">
        <v>31148</v>
      </c>
      <c r="K41" s="107">
        <v>31684</v>
      </c>
      <c r="L41" s="107">
        <v>26121</v>
      </c>
      <c r="M41" s="107">
        <v>22579</v>
      </c>
      <c r="N41" s="107">
        <v>19962</v>
      </c>
      <c r="O41" s="120">
        <v>18222</v>
      </c>
      <c r="P41" s="139">
        <f>B41/B$50*100</f>
        <v>13.31396746844967</v>
      </c>
      <c r="Q41" s="108">
        <v>8.434126480146427</v>
      </c>
      <c r="R41" s="108">
        <f>N41/N$50*100</f>
        <v>7.321286451475663</v>
      </c>
      <c r="S41" s="109">
        <f>O41/O$50*100</f>
        <v>7.00232104154818</v>
      </c>
      <c r="T41" s="66"/>
    </row>
    <row r="42" spans="1:20" ht="12.75">
      <c r="A42" s="65"/>
      <c r="B42" s="78"/>
      <c r="C42" s="114"/>
      <c r="D42" s="114"/>
      <c r="E42" s="114"/>
      <c r="F42" s="114"/>
      <c r="G42" s="114"/>
      <c r="H42" s="107"/>
      <c r="I42" s="107"/>
      <c r="J42" s="107"/>
      <c r="K42" s="114"/>
      <c r="L42" s="107"/>
      <c r="M42" s="114"/>
      <c r="N42" s="107"/>
      <c r="O42" s="120"/>
      <c r="P42" s="139"/>
      <c r="Q42" s="108"/>
      <c r="R42" s="108"/>
      <c r="S42" s="109"/>
      <c r="T42" s="66"/>
    </row>
    <row r="43" spans="1:20" ht="12.75">
      <c r="A43" s="65" t="s">
        <v>55</v>
      </c>
      <c r="B43" s="106">
        <v>9911</v>
      </c>
      <c r="C43" s="107">
        <v>10992</v>
      </c>
      <c r="D43" s="107">
        <v>12007</v>
      </c>
      <c r="E43" s="107">
        <v>11314</v>
      </c>
      <c r="F43" s="107">
        <v>10573</v>
      </c>
      <c r="G43" s="107">
        <v>9964</v>
      </c>
      <c r="H43" s="107">
        <v>12131</v>
      </c>
      <c r="I43" s="107">
        <v>14264</v>
      </c>
      <c r="J43" s="107">
        <v>14976</v>
      </c>
      <c r="K43" s="107">
        <v>18451</v>
      </c>
      <c r="L43" s="107">
        <v>16696</v>
      </c>
      <c r="M43" s="107">
        <v>16761</v>
      </c>
      <c r="N43" s="107">
        <v>16297</v>
      </c>
      <c r="O43" s="120">
        <v>16583</v>
      </c>
      <c r="P43" s="139">
        <f>B43/B$50*100</f>
        <v>3.843826839692525</v>
      </c>
      <c r="Q43" s="108">
        <v>6.260879309700796</v>
      </c>
      <c r="R43" s="108">
        <f aca="true" t="shared" si="8" ref="R43:S45">N43/N$50*100</f>
        <v>5.977106767843847</v>
      </c>
      <c r="S43" s="109">
        <f t="shared" si="8"/>
        <v>6.372488740642821</v>
      </c>
      <c r="T43" s="66"/>
    </row>
    <row r="44" spans="1:20" ht="12.75">
      <c r="A44" s="110" t="s">
        <v>56</v>
      </c>
      <c r="B44" s="106">
        <v>7973</v>
      </c>
      <c r="C44" s="107">
        <v>7985</v>
      </c>
      <c r="D44" s="107">
        <v>8069</v>
      </c>
      <c r="E44" s="107">
        <v>7447</v>
      </c>
      <c r="F44" s="107">
        <v>6929</v>
      </c>
      <c r="G44" s="107">
        <v>6720</v>
      </c>
      <c r="H44" s="107">
        <v>8053</v>
      </c>
      <c r="I44" s="107">
        <v>9554</v>
      </c>
      <c r="J44" s="107">
        <v>10346</v>
      </c>
      <c r="K44" s="107">
        <v>12035</v>
      </c>
      <c r="L44" s="107">
        <v>10038</v>
      </c>
      <c r="M44" s="107">
        <v>10212</v>
      </c>
      <c r="N44" s="107">
        <v>9694</v>
      </c>
      <c r="O44" s="120">
        <v>9477</v>
      </c>
      <c r="P44" s="139">
        <f>B44/B$50*100</f>
        <v>3.0922037526857533</v>
      </c>
      <c r="Q44" s="108">
        <v>3.8145754734600876</v>
      </c>
      <c r="R44" s="108">
        <f t="shared" si="8"/>
        <v>3.555382770293812</v>
      </c>
      <c r="S44" s="109">
        <f t="shared" si="8"/>
        <v>3.6418064159122</v>
      </c>
      <c r="T44" s="66"/>
    </row>
    <row r="45" spans="1:20" ht="12.75">
      <c r="A45" s="110" t="s">
        <v>57</v>
      </c>
      <c r="B45" s="106">
        <v>1938</v>
      </c>
      <c r="C45" s="107">
        <v>3007</v>
      </c>
      <c r="D45" s="107">
        <v>3938</v>
      </c>
      <c r="E45" s="107">
        <v>3867</v>
      </c>
      <c r="F45" s="107">
        <v>3644</v>
      </c>
      <c r="G45" s="107">
        <v>3244</v>
      </c>
      <c r="H45" s="107">
        <v>4078</v>
      </c>
      <c r="I45" s="107">
        <v>4710</v>
      </c>
      <c r="J45" s="107">
        <v>4630</v>
      </c>
      <c r="K45" s="107">
        <v>6416</v>
      </c>
      <c r="L45" s="107">
        <v>6658</v>
      </c>
      <c r="M45" s="107">
        <v>6549</v>
      </c>
      <c r="N45" s="107">
        <v>6603</v>
      </c>
      <c r="O45" s="120">
        <v>7106</v>
      </c>
      <c r="P45" s="139">
        <f>B45/B$50*100</f>
        <v>0.7516230870067716</v>
      </c>
      <c r="Q45" s="108">
        <v>2.446303836240708</v>
      </c>
      <c r="R45" s="108">
        <f t="shared" si="8"/>
        <v>2.4217239975500355</v>
      </c>
      <c r="S45" s="109">
        <f t="shared" si="8"/>
        <v>2.730682324730621</v>
      </c>
      <c r="T45" s="66"/>
    </row>
    <row r="46" spans="1:20" ht="12.75">
      <c r="A46" s="65"/>
      <c r="B46" s="78"/>
      <c r="C46" s="114"/>
      <c r="D46" s="114"/>
      <c r="E46" s="114"/>
      <c r="F46" s="114"/>
      <c r="G46" s="114"/>
      <c r="H46" s="107"/>
      <c r="I46" s="107"/>
      <c r="J46" s="107"/>
      <c r="K46" s="114"/>
      <c r="L46" s="107"/>
      <c r="M46" s="114"/>
      <c r="N46" s="107"/>
      <c r="O46" s="120"/>
      <c r="P46" s="139"/>
      <c r="Q46" s="108"/>
      <c r="R46" s="108"/>
      <c r="S46" s="109"/>
      <c r="T46" s="66"/>
    </row>
    <row r="47" spans="1:20" ht="12.75">
      <c r="A47" s="142" t="s">
        <v>130</v>
      </c>
      <c r="B47" s="106">
        <v>4597</v>
      </c>
      <c r="C47" s="107">
        <v>5375</v>
      </c>
      <c r="D47" s="107">
        <v>5285</v>
      </c>
      <c r="E47" s="107">
        <v>5090</v>
      </c>
      <c r="F47" s="107">
        <v>5018</v>
      </c>
      <c r="G47" s="107">
        <v>4564</v>
      </c>
      <c r="H47" s="107">
        <v>5075</v>
      </c>
      <c r="I47" s="107">
        <v>4296</v>
      </c>
      <c r="J47" s="107">
        <v>5088</v>
      </c>
      <c r="K47" s="107">
        <v>5186</v>
      </c>
      <c r="L47" s="107">
        <v>4875</v>
      </c>
      <c r="M47" s="107">
        <v>4673</v>
      </c>
      <c r="N47" s="107">
        <v>4658</v>
      </c>
      <c r="O47" s="120">
        <v>4617</v>
      </c>
      <c r="P47" s="139">
        <f>B47/B$50*100</f>
        <v>1.7828747837823165</v>
      </c>
      <c r="Q47" s="108">
        <v>1.7455455530237947</v>
      </c>
      <c r="R47" s="108">
        <f>N47/N$50*100</f>
        <v>1.708373524244747</v>
      </c>
      <c r="S47" s="109">
        <f>O47/O$50*100</f>
        <v>1.7742133821110717</v>
      </c>
      <c r="T47" s="66"/>
    </row>
    <row r="48" spans="1:20" ht="12.75">
      <c r="A48" s="65"/>
      <c r="B48" s="78"/>
      <c r="C48" s="114"/>
      <c r="D48" s="114"/>
      <c r="E48" s="114"/>
      <c r="F48" s="114"/>
      <c r="G48" s="114"/>
      <c r="H48" s="107"/>
      <c r="I48" s="107"/>
      <c r="J48" s="107"/>
      <c r="K48" s="114"/>
      <c r="L48" s="107"/>
      <c r="M48" s="107"/>
      <c r="N48" s="107"/>
      <c r="O48" s="120"/>
      <c r="P48" s="139"/>
      <c r="Q48" s="108"/>
      <c r="R48" s="108"/>
      <c r="S48" s="109"/>
      <c r="T48" s="66"/>
    </row>
    <row r="49" spans="1:20" ht="12.75">
      <c r="A49" s="65" t="s">
        <v>58</v>
      </c>
      <c r="B49" s="106">
        <v>8903</v>
      </c>
      <c r="C49" s="107">
        <v>10388</v>
      </c>
      <c r="D49" s="107">
        <v>11555</v>
      </c>
      <c r="E49" s="107">
        <v>8566</v>
      </c>
      <c r="F49" s="107">
        <v>7225</v>
      </c>
      <c r="G49" s="107">
        <v>7287</v>
      </c>
      <c r="H49" s="107">
        <v>6217</v>
      </c>
      <c r="I49" s="107">
        <v>6434</v>
      </c>
      <c r="J49" s="107">
        <v>6453</v>
      </c>
      <c r="K49" s="107">
        <v>5738</v>
      </c>
      <c r="L49" s="107">
        <v>4838</v>
      </c>
      <c r="M49" s="107">
        <v>5396</v>
      </c>
      <c r="N49" s="107">
        <v>4874</v>
      </c>
      <c r="O49" s="120">
        <v>4740</v>
      </c>
      <c r="P49" s="139">
        <f>B49/B$50*100</f>
        <v>3.4528897541905508</v>
      </c>
      <c r="Q49" s="108">
        <v>2.0156139105748756</v>
      </c>
      <c r="R49" s="108">
        <f>N49/N$50*100</f>
        <v>1.7875939367043576</v>
      </c>
      <c r="S49" s="109">
        <f>O49/O$50*100</f>
        <v>1.8214796255591252</v>
      </c>
      <c r="T49" s="66"/>
    </row>
    <row r="50" spans="1:20" ht="12.75">
      <c r="A50" s="68" t="s">
        <v>11</v>
      </c>
      <c r="B50" s="115">
        <v>257842</v>
      </c>
      <c r="C50" s="116">
        <v>250726</v>
      </c>
      <c r="D50" s="116">
        <v>250865</v>
      </c>
      <c r="E50" s="116">
        <v>242482</v>
      </c>
      <c r="F50" s="116">
        <v>234679</v>
      </c>
      <c r="G50" s="116">
        <v>233324</v>
      </c>
      <c r="H50" s="116">
        <v>236029</v>
      </c>
      <c r="I50" s="116">
        <v>251291</v>
      </c>
      <c r="J50" s="116">
        <v>270322</v>
      </c>
      <c r="K50" s="116">
        <v>273974</v>
      </c>
      <c r="L50" s="116">
        <v>266857</v>
      </c>
      <c r="M50" s="116">
        <v>267710</v>
      </c>
      <c r="N50" s="116">
        <v>272657</v>
      </c>
      <c r="O50" s="116">
        <v>260228</v>
      </c>
      <c r="P50" s="143">
        <f>B50/B$50*100</f>
        <v>100</v>
      </c>
      <c r="Q50" s="143">
        <v>100</v>
      </c>
      <c r="R50" s="143">
        <v>100</v>
      </c>
      <c r="S50" s="144">
        <v>100</v>
      </c>
      <c r="T50" s="66"/>
    </row>
    <row r="51" spans="1:20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5"/>
      <c r="P51" s="66"/>
      <c r="Q51" s="66"/>
      <c r="R51" s="65"/>
      <c r="S51" s="66"/>
      <c r="T51" s="66"/>
    </row>
    <row r="52" spans="1:20" ht="12.75">
      <c r="A52" s="88" t="s">
        <v>59</v>
      </c>
      <c r="B52" s="89" t="s">
        <v>60</v>
      </c>
      <c r="C52" s="89"/>
      <c r="D52" s="89"/>
      <c r="E52" s="66"/>
      <c r="F52" s="66"/>
      <c r="G52" s="66"/>
      <c r="H52" s="66"/>
      <c r="I52" s="66"/>
      <c r="J52" s="66"/>
      <c r="K52" s="66"/>
      <c r="L52" s="66"/>
      <c r="M52" s="66"/>
      <c r="N52" s="111"/>
      <c r="O52" s="111"/>
      <c r="P52" s="66"/>
      <c r="Q52" s="66"/>
      <c r="R52" s="65"/>
      <c r="S52" s="66"/>
      <c r="T52" s="66"/>
    </row>
    <row r="53" spans="1:20" ht="12.75">
      <c r="A53" s="88" t="s">
        <v>61</v>
      </c>
      <c r="B53" s="89" t="s">
        <v>132</v>
      </c>
      <c r="C53" s="89"/>
      <c r="D53" s="89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5"/>
      <c r="P53" s="66"/>
      <c r="Q53" s="66"/>
      <c r="R53" s="65"/>
      <c r="S53" s="66"/>
      <c r="T53" s="66"/>
    </row>
    <row r="54" spans="1:20" ht="12.75">
      <c r="A54" s="88"/>
      <c r="B54" s="89" t="s">
        <v>133</v>
      </c>
      <c r="C54" s="89"/>
      <c r="D54" s="89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5"/>
      <c r="P54" s="66"/>
      <c r="Q54" s="66"/>
      <c r="R54" s="65"/>
      <c r="S54" s="66"/>
      <c r="T54" s="66"/>
    </row>
    <row r="55" spans="1:20" ht="12.75">
      <c r="A55" s="88" t="s">
        <v>62</v>
      </c>
      <c r="B55" s="89" t="s">
        <v>138</v>
      </c>
      <c r="C55" s="89"/>
      <c r="D55" s="89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5"/>
      <c r="P55" s="66"/>
      <c r="Q55" s="66"/>
      <c r="R55" s="65"/>
      <c r="S55" s="66"/>
      <c r="T55" s="66"/>
    </row>
    <row r="56" spans="1:20" ht="12.75">
      <c r="A56" s="88" t="s">
        <v>9</v>
      </c>
      <c r="B56" s="89"/>
      <c r="C56" s="89"/>
      <c r="D56" s="89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5"/>
      <c r="P56" s="66"/>
      <c r="Q56" s="66"/>
      <c r="R56" s="65"/>
      <c r="S56" s="66"/>
      <c r="T56" s="66"/>
    </row>
    <row r="59" ht="12.75">
      <c r="A59" s="6"/>
    </row>
  </sheetData>
  <printOptions/>
  <pageMargins left="0.75" right="0.75" top="1" bottom="1" header="0.5" footer="0.5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U58"/>
  <sheetViews>
    <sheetView zoomScale="75" zoomScaleNormal="75" workbookViewId="0" topLeftCell="A4">
      <selection activeCell="E43" sqref="E43"/>
    </sheetView>
  </sheetViews>
  <sheetFormatPr defaultColWidth="9.140625" defaultRowHeight="12.75"/>
  <cols>
    <col min="1" max="1" width="12.7109375" style="19" customWidth="1"/>
    <col min="2" max="8" width="18.7109375" style="19" customWidth="1"/>
    <col min="9" max="9" width="3.7109375" style="19" customWidth="1"/>
    <col min="10" max="10" width="7.28125" style="19" hidden="1" customWidth="1"/>
    <col min="11" max="13" width="7.28125" style="19" customWidth="1"/>
    <col min="14" max="15" width="7.28125" style="1" customWidth="1"/>
    <col min="16" max="17" width="7.28125" style="19" customWidth="1"/>
    <col min="18" max="18" width="7.28125" style="1" customWidth="1"/>
    <col min="19" max="19" width="7.28125" style="19" customWidth="1"/>
    <col min="20" max="27" width="9.140625" style="19" customWidth="1"/>
    <col min="28" max="28" width="7.00390625" style="19" customWidth="1"/>
    <col min="29" max="16384" width="9.140625" style="19" customWidth="1"/>
  </cols>
  <sheetData>
    <row r="1" spans="1:20" ht="12.75">
      <c r="A1" s="105" t="s">
        <v>145</v>
      </c>
      <c r="B1" s="105" t="s">
        <v>19</v>
      </c>
      <c r="C1" s="105"/>
      <c r="D1" s="105"/>
      <c r="E1" s="105"/>
      <c r="F1" s="105"/>
      <c r="G1" s="105"/>
      <c r="H1" s="105"/>
      <c r="I1" s="90"/>
      <c r="J1" s="2"/>
      <c r="K1" s="2"/>
      <c r="L1" s="2"/>
      <c r="M1" s="2"/>
      <c r="N1" s="2"/>
      <c r="O1" s="2"/>
      <c r="P1" s="2"/>
      <c r="Q1" s="2"/>
      <c r="R1" s="2"/>
      <c r="S1" s="34"/>
      <c r="T1" s="34"/>
    </row>
    <row r="2" spans="1:20" ht="12" customHeight="1">
      <c r="A2" s="145"/>
      <c r="B2" s="90"/>
      <c r="C2" s="90"/>
      <c r="D2" s="90"/>
      <c r="E2" s="90"/>
      <c r="F2" s="90"/>
      <c r="G2" s="90"/>
      <c r="H2" s="90"/>
      <c r="I2" s="90"/>
      <c r="J2" s="2"/>
      <c r="K2" s="2"/>
      <c r="L2" s="2"/>
      <c r="M2" s="2"/>
      <c r="N2" s="2"/>
      <c r="O2" s="2"/>
      <c r="P2" s="2"/>
      <c r="Q2" s="2"/>
      <c r="R2" s="2"/>
      <c r="S2" s="34"/>
      <c r="T2" s="34"/>
    </row>
    <row r="3" spans="1:20" ht="12.75">
      <c r="A3" s="146"/>
      <c r="B3" s="147" t="s">
        <v>11</v>
      </c>
      <c r="C3" s="148" t="s">
        <v>12</v>
      </c>
      <c r="D3" s="148" t="s">
        <v>20</v>
      </c>
      <c r="E3" s="148" t="s">
        <v>21</v>
      </c>
      <c r="F3" s="148" t="s">
        <v>15</v>
      </c>
      <c r="G3" s="148" t="s">
        <v>16</v>
      </c>
      <c r="H3" s="149" t="s">
        <v>17</v>
      </c>
      <c r="I3" s="90"/>
      <c r="J3" s="5"/>
      <c r="K3" s="5"/>
      <c r="L3" s="5"/>
      <c r="M3" s="5"/>
      <c r="N3" s="5"/>
      <c r="O3" s="5"/>
      <c r="P3" s="3"/>
      <c r="Q3" s="5"/>
      <c r="R3" s="5"/>
      <c r="S3" s="53"/>
      <c r="T3" s="34"/>
    </row>
    <row r="4" spans="1:20" ht="12.75">
      <c r="A4" s="73"/>
      <c r="B4" s="99" t="s">
        <v>24</v>
      </c>
      <c r="C4" s="100"/>
      <c r="D4" s="100"/>
      <c r="E4" s="100"/>
      <c r="F4" s="100"/>
      <c r="G4" s="100"/>
      <c r="H4" s="125"/>
      <c r="I4" s="90"/>
      <c r="J4" s="5"/>
      <c r="K4" s="5"/>
      <c r="L4" s="5"/>
      <c r="M4" s="5"/>
      <c r="N4" s="5"/>
      <c r="O4" s="5"/>
      <c r="P4" s="3"/>
      <c r="Q4" s="5"/>
      <c r="R4" s="5"/>
      <c r="S4" s="4"/>
      <c r="T4" s="34"/>
    </row>
    <row r="5" spans="1:20" ht="12.75">
      <c r="A5" s="73">
        <v>1995</v>
      </c>
      <c r="B5" s="74">
        <v>147472</v>
      </c>
      <c r="C5" s="77">
        <f aca="true" t="shared" si="0" ref="C5:C18">SUM(D5:E5)</f>
        <v>112733</v>
      </c>
      <c r="D5" s="75">
        <v>98475</v>
      </c>
      <c r="E5" s="75">
        <v>14258</v>
      </c>
      <c r="F5" s="75">
        <f aca="true" t="shared" si="1" ref="F5:F18">SUM(G5:H5)</f>
        <v>16923</v>
      </c>
      <c r="G5" s="75">
        <v>15294</v>
      </c>
      <c r="H5" s="150">
        <v>1629</v>
      </c>
      <c r="I5" s="120"/>
      <c r="J5" s="33"/>
      <c r="K5" s="33"/>
      <c r="L5" s="33"/>
      <c r="M5" s="33"/>
      <c r="N5" s="33"/>
      <c r="O5" s="33"/>
      <c r="P5" s="47"/>
      <c r="Q5" s="47"/>
      <c r="R5" s="47"/>
      <c r="S5" s="47"/>
      <c r="T5" s="34"/>
    </row>
    <row r="6" spans="1:20" ht="12.75">
      <c r="A6" s="73">
        <v>1996</v>
      </c>
      <c r="B6" s="74">
        <v>133765</v>
      </c>
      <c r="C6" s="77">
        <f t="shared" si="0"/>
        <v>102099</v>
      </c>
      <c r="D6" s="75">
        <v>87245</v>
      </c>
      <c r="E6" s="75">
        <v>14854</v>
      </c>
      <c r="F6" s="75">
        <f t="shared" si="1"/>
        <v>15623</v>
      </c>
      <c r="G6" s="75">
        <v>13708</v>
      </c>
      <c r="H6" s="150">
        <v>1915</v>
      </c>
      <c r="I6" s="120"/>
      <c r="J6" s="4"/>
      <c r="K6" s="4"/>
      <c r="L6" s="33"/>
      <c r="M6" s="33"/>
      <c r="N6" s="47"/>
      <c r="O6" s="33"/>
      <c r="P6" s="47"/>
      <c r="Q6" s="47"/>
      <c r="R6" s="47"/>
      <c r="S6" s="47"/>
      <c r="T6" s="34"/>
    </row>
    <row r="7" spans="1:20" ht="12.75">
      <c r="A7" s="73">
        <v>1997</v>
      </c>
      <c r="B7" s="74">
        <v>130790</v>
      </c>
      <c r="C7" s="77">
        <f t="shared" si="0"/>
        <v>101383</v>
      </c>
      <c r="D7" s="75">
        <v>85154</v>
      </c>
      <c r="E7" s="75">
        <v>16229</v>
      </c>
      <c r="F7" s="75">
        <f t="shared" si="1"/>
        <v>16180</v>
      </c>
      <c r="G7" s="75">
        <v>13989</v>
      </c>
      <c r="H7" s="150">
        <v>2191</v>
      </c>
      <c r="I7" s="120"/>
      <c r="J7" s="33"/>
      <c r="K7" s="33"/>
      <c r="L7" s="33"/>
      <c r="M7" s="33"/>
      <c r="N7" s="33"/>
      <c r="O7" s="33"/>
      <c r="P7" s="47"/>
      <c r="Q7" s="47"/>
      <c r="R7" s="47"/>
      <c r="S7" s="47"/>
      <c r="T7" s="34"/>
    </row>
    <row r="8" spans="1:20" ht="12.75">
      <c r="A8" s="73">
        <v>1998</v>
      </c>
      <c r="B8" s="74">
        <v>120232</v>
      </c>
      <c r="C8" s="77">
        <f t="shared" si="0"/>
        <v>89666</v>
      </c>
      <c r="D8" s="75">
        <v>74125</v>
      </c>
      <c r="E8" s="75">
        <v>15541</v>
      </c>
      <c r="F8" s="75">
        <f t="shared" si="1"/>
        <v>14480</v>
      </c>
      <c r="G8" s="75">
        <v>12333</v>
      </c>
      <c r="H8" s="150">
        <v>2147</v>
      </c>
      <c r="I8" s="79"/>
      <c r="J8" s="4"/>
      <c r="K8" s="33"/>
      <c r="L8" s="33"/>
      <c r="M8" s="33"/>
      <c r="N8" s="33"/>
      <c r="O8" s="33"/>
      <c r="P8" s="47"/>
      <c r="Q8" s="47"/>
      <c r="R8" s="47"/>
      <c r="S8" s="47"/>
      <c r="T8" s="34"/>
    </row>
    <row r="9" spans="1:20" ht="12.75">
      <c r="A9" s="73">
        <v>1999</v>
      </c>
      <c r="B9" s="74">
        <v>114451</v>
      </c>
      <c r="C9" s="77">
        <f t="shared" si="0"/>
        <v>83441</v>
      </c>
      <c r="D9" s="75">
        <v>69212</v>
      </c>
      <c r="E9" s="75">
        <v>14229</v>
      </c>
      <c r="F9" s="75">
        <f t="shared" si="1"/>
        <v>14449</v>
      </c>
      <c r="G9" s="75">
        <v>12207</v>
      </c>
      <c r="H9" s="150">
        <v>2242</v>
      </c>
      <c r="I9" s="79"/>
      <c r="J9" s="4"/>
      <c r="K9" s="4"/>
      <c r="L9" s="33"/>
      <c r="M9" s="33"/>
      <c r="N9" s="33"/>
      <c r="O9" s="33"/>
      <c r="P9" s="47"/>
      <c r="Q9" s="47"/>
      <c r="R9" s="47"/>
      <c r="S9" s="47"/>
      <c r="T9" s="34"/>
    </row>
    <row r="10" spans="1:20" ht="12.75">
      <c r="A10" s="73">
        <v>2000</v>
      </c>
      <c r="B10" s="74">
        <v>118369</v>
      </c>
      <c r="C10" s="77">
        <f t="shared" si="0"/>
        <v>88759</v>
      </c>
      <c r="D10" s="75">
        <v>73648</v>
      </c>
      <c r="E10" s="75">
        <v>15111</v>
      </c>
      <c r="F10" s="75">
        <f t="shared" si="1"/>
        <v>14548</v>
      </c>
      <c r="G10" s="75">
        <v>12097</v>
      </c>
      <c r="H10" s="150">
        <v>2451</v>
      </c>
      <c r="I10" s="120"/>
      <c r="J10" s="33"/>
      <c r="K10" s="4"/>
      <c r="L10" s="33"/>
      <c r="M10" s="33"/>
      <c r="N10" s="33"/>
      <c r="O10" s="33"/>
      <c r="P10" s="47"/>
      <c r="Q10" s="47"/>
      <c r="R10" s="47"/>
      <c r="S10" s="47"/>
      <c r="T10" s="34"/>
    </row>
    <row r="11" spans="1:20" ht="12.75">
      <c r="A11" s="73">
        <v>2001</v>
      </c>
      <c r="B11" s="74">
        <v>115538</v>
      </c>
      <c r="C11" s="77">
        <f t="shared" si="0"/>
        <v>86019</v>
      </c>
      <c r="D11" s="75">
        <v>70104</v>
      </c>
      <c r="E11" s="75">
        <v>15915</v>
      </c>
      <c r="F11" s="75">
        <f t="shared" si="1"/>
        <v>14040</v>
      </c>
      <c r="G11" s="75">
        <v>11109</v>
      </c>
      <c r="H11" s="150">
        <v>2931</v>
      </c>
      <c r="I11" s="120"/>
      <c r="J11" s="33"/>
      <c r="K11" s="33"/>
      <c r="L11" s="33"/>
      <c r="M11" s="33"/>
      <c r="N11" s="33"/>
      <c r="O11" s="33"/>
      <c r="P11" s="47"/>
      <c r="Q11" s="47"/>
      <c r="R11" s="47"/>
      <c r="S11" s="47"/>
      <c r="T11" s="34"/>
    </row>
    <row r="12" spans="1:20" ht="12.75">
      <c r="A12" s="81">
        <v>2002</v>
      </c>
      <c r="B12" s="74">
        <v>120693</v>
      </c>
      <c r="C12" s="77">
        <f t="shared" si="0"/>
        <v>90248</v>
      </c>
      <c r="D12" s="75">
        <v>74065</v>
      </c>
      <c r="E12" s="75">
        <v>16183</v>
      </c>
      <c r="F12" s="75">
        <f t="shared" si="1"/>
        <v>15093</v>
      </c>
      <c r="G12" s="75">
        <v>11774</v>
      </c>
      <c r="H12" s="150">
        <v>3319</v>
      </c>
      <c r="I12" s="120"/>
      <c r="J12" s="33"/>
      <c r="K12" s="33"/>
      <c r="L12" s="33"/>
      <c r="M12" s="33"/>
      <c r="N12" s="33"/>
      <c r="O12" s="33"/>
      <c r="P12" s="47"/>
      <c r="Q12" s="47"/>
      <c r="R12" s="47"/>
      <c r="S12" s="47"/>
      <c r="T12" s="34"/>
    </row>
    <row r="13" spans="1:20" ht="12.75">
      <c r="A13" s="81">
        <v>2003</v>
      </c>
      <c r="B13" s="74">
        <v>128668</v>
      </c>
      <c r="C13" s="77">
        <f t="shared" si="0"/>
        <v>97919</v>
      </c>
      <c r="D13" s="75">
        <v>81174</v>
      </c>
      <c r="E13" s="75">
        <v>16745</v>
      </c>
      <c r="F13" s="75">
        <f t="shared" si="1"/>
        <v>16872</v>
      </c>
      <c r="G13" s="75">
        <v>13382</v>
      </c>
      <c r="H13" s="150">
        <v>3490</v>
      </c>
      <c r="I13" s="120"/>
      <c r="J13" s="33"/>
      <c r="K13" s="33"/>
      <c r="L13" s="33"/>
      <c r="M13" s="33"/>
      <c r="N13" s="33"/>
      <c r="O13" s="33"/>
      <c r="P13" s="47"/>
      <c r="Q13" s="47"/>
      <c r="R13" s="47"/>
      <c r="S13" s="47"/>
      <c r="T13" s="34"/>
    </row>
    <row r="14" spans="1:20" ht="12.75">
      <c r="A14" s="81">
        <v>2004</v>
      </c>
      <c r="B14" s="74">
        <v>127663</v>
      </c>
      <c r="C14" s="77">
        <f t="shared" si="0"/>
        <v>96494</v>
      </c>
      <c r="D14" s="75">
        <v>78933</v>
      </c>
      <c r="E14" s="75">
        <v>17561</v>
      </c>
      <c r="F14" s="75">
        <f t="shared" si="1"/>
        <v>17333</v>
      </c>
      <c r="G14" s="75">
        <v>13710</v>
      </c>
      <c r="H14" s="150">
        <v>3623</v>
      </c>
      <c r="I14" s="151"/>
      <c r="J14" s="37"/>
      <c r="K14" s="4"/>
      <c r="L14" s="33"/>
      <c r="M14" s="33"/>
      <c r="N14" s="33"/>
      <c r="O14" s="33"/>
      <c r="P14" s="47"/>
      <c r="Q14" s="47"/>
      <c r="R14" s="47"/>
      <c r="S14" s="47"/>
      <c r="T14" s="34"/>
    </row>
    <row r="15" spans="1:20" ht="12.75">
      <c r="A15" s="81">
        <v>2005</v>
      </c>
      <c r="B15" s="74">
        <v>122999</v>
      </c>
      <c r="C15" s="77">
        <f t="shared" si="0"/>
        <v>93174</v>
      </c>
      <c r="D15" s="75">
        <v>74254</v>
      </c>
      <c r="E15" s="75">
        <v>18920</v>
      </c>
      <c r="F15" s="75">
        <f t="shared" si="1"/>
        <v>18351</v>
      </c>
      <c r="G15" s="75">
        <v>13990</v>
      </c>
      <c r="H15" s="150">
        <v>4361</v>
      </c>
      <c r="I15" s="120"/>
      <c r="J15" s="33"/>
      <c r="K15" s="33"/>
      <c r="L15" s="33"/>
      <c r="M15" s="33"/>
      <c r="N15" s="33"/>
      <c r="O15" s="33"/>
      <c r="P15" s="47"/>
      <c r="Q15" s="47"/>
      <c r="R15" s="47"/>
      <c r="S15" s="47"/>
      <c r="T15" s="34"/>
    </row>
    <row r="16" spans="1:20" ht="12.75">
      <c r="A16" s="81">
        <v>2006</v>
      </c>
      <c r="B16" s="74">
        <v>126092</v>
      </c>
      <c r="C16" s="77">
        <f t="shared" si="0"/>
        <v>97117</v>
      </c>
      <c r="D16" s="75">
        <v>77743</v>
      </c>
      <c r="E16" s="75">
        <v>19374</v>
      </c>
      <c r="F16" s="75">
        <f t="shared" si="1"/>
        <v>20275</v>
      </c>
      <c r="G16" s="75">
        <v>15633</v>
      </c>
      <c r="H16" s="150">
        <v>4642</v>
      </c>
      <c r="I16" s="120"/>
      <c r="J16" s="33"/>
      <c r="K16" s="4"/>
      <c r="L16" s="33"/>
      <c r="M16" s="33"/>
      <c r="N16" s="33"/>
      <c r="O16" s="33"/>
      <c r="P16" s="47"/>
      <c r="Q16" s="47"/>
      <c r="R16" s="47"/>
      <c r="S16" s="47"/>
      <c r="T16" s="34"/>
    </row>
    <row r="17" spans="1:20" ht="12.75">
      <c r="A17" s="81">
        <v>2007</v>
      </c>
      <c r="B17" s="74">
        <v>122274</v>
      </c>
      <c r="C17" s="77">
        <f t="shared" si="0"/>
        <v>94730</v>
      </c>
      <c r="D17" s="75">
        <v>75108</v>
      </c>
      <c r="E17" s="75">
        <v>19622</v>
      </c>
      <c r="F17" s="75">
        <f t="shared" si="1"/>
        <v>20786</v>
      </c>
      <c r="G17" s="75">
        <v>15723</v>
      </c>
      <c r="H17" s="150">
        <v>5063</v>
      </c>
      <c r="I17" s="79"/>
      <c r="J17" s="4"/>
      <c r="K17" s="4"/>
      <c r="L17" s="33"/>
      <c r="M17" s="33"/>
      <c r="N17" s="33"/>
      <c r="O17" s="33"/>
      <c r="P17" s="47"/>
      <c r="Q17" s="47"/>
      <c r="R17" s="47"/>
      <c r="S17" s="47"/>
      <c r="T17" s="34"/>
    </row>
    <row r="18" spans="1:21" s="1" customFormat="1" ht="12.75">
      <c r="A18" s="81">
        <v>2008</v>
      </c>
      <c r="B18" s="106">
        <v>122248</v>
      </c>
      <c r="C18" s="152">
        <f t="shared" si="0"/>
        <v>94814</v>
      </c>
      <c r="D18" s="120">
        <v>75185</v>
      </c>
      <c r="E18" s="120">
        <v>19629</v>
      </c>
      <c r="F18" s="120">
        <f t="shared" si="1"/>
        <v>20978</v>
      </c>
      <c r="G18" s="120">
        <v>16204</v>
      </c>
      <c r="H18" s="153">
        <v>4774</v>
      </c>
      <c r="I18" s="120"/>
      <c r="J18" s="33"/>
      <c r="K18" s="33"/>
      <c r="L18" s="33"/>
      <c r="M18" s="33"/>
      <c r="N18" s="33"/>
      <c r="O18" s="33"/>
      <c r="P18" s="48"/>
      <c r="Q18" s="48"/>
      <c r="R18" s="48"/>
      <c r="S18" s="47"/>
      <c r="T18" s="34"/>
      <c r="U18" s="19"/>
    </row>
    <row r="19" spans="1:21" ht="12.75">
      <c r="A19" s="81"/>
      <c r="B19" s="154" t="s">
        <v>18</v>
      </c>
      <c r="C19" s="155"/>
      <c r="D19" s="156"/>
      <c r="E19" s="156"/>
      <c r="F19" s="156"/>
      <c r="G19" s="156"/>
      <c r="H19" s="157"/>
      <c r="I19" s="120"/>
      <c r="J19" s="33"/>
      <c r="K19" s="33"/>
      <c r="L19" s="33"/>
      <c r="M19" s="33"/>
      <c r="N19" s="33"/>
      <c r="O19" s="33"/>
      <c r="P19" s="47"/>
      <c r="Q19" s="47"/>
      <c r="R19" s="47"/>
      <c r="S19" s="47"/>
      <c r="T19" s="2"/>
      <c r="U19" s="1"/>
    </row>
    <row r="20" spans="1:20" ht="12.75">
      <c r="A20" s="73">
        <v>1995</v>
      </c>
      <c r="B20" s="74">
        <f aca="true" t="shared" si="2" ref="B20:H33">B5/$B5*100</f>
        <v>100</v>
      </c>
      <c r="C20" s="132">
        <f t="shared" si="2"/>
        <v>76.44366388195726</v>
      </c>
      <c r="D20" s="132">
        <f t="shared" si="2"/>
        <v>66.77538787023978</v>
      </c>
      <c r="E20" s="132">
        <f t="shared" si="2"/>
        <v>9.668276011717479</v>
      </c>
      <c r="F20" s="132">
        <f t="shared" si="2"/>
        <v>11.47539871975697</v>
      </c>
      <c r="G20" s="132">
        <f t="shared" si="2"/>
        <v>10.370782250189867</v>
      </c>
      <c r="H20" s="133">
        <f t="shared" si="2"/>
        <v>1.1046164695671041</v>
      </c>
      <c r="I20" s="120"/>
      <c r="J20" s="33"/>
      <c r="K20" s="33"/>
      <c r="L20" s="33"/>
      <c r="M20" s="33"/>
      <c r="N20" s="33"/>
      <c r="O20" s="33"/>
      <c r="P20" s="47"/>
      <c r="Q20" s="47"/>
      <c r="R20" s="47"/>
      <c r="S20" s="47"/>
      <c r="T20" s="34"/>
    </row>
    <row r="21" spans="1:20" ht="12.75">
      <c r="A21" s="73">
        <v>1996</v>
      </c>
      <c r="B21" s="74">
        <f t="shared" si="2"/>
        <v>100</v>
      </c>
      <c r="C21" s="132">
        <f t="shared" si="2"/>
        <v>76.32714088139649</v>
      </c>
      <c r="D21" s="132">
        <f t="shared" si="2"/>
        <v>65.22259185885694</v>
      </c>
      <c r="E21" s="132">
        <f t="shared" si="2"/>
        <v>11.104549022539528</v>
      </c>
      <c r="F21" s="132">
        <f t="shared" si="2"/>
        <v>11.679437820057563</v>
      </c>
      <c r="G21" s="132">
        <f t="shared" si="2"/>
        <v>10.247822674092626</v>
      </c>
      <c r="H21" s="133">
        <f t="shared" si="2"/>
        <v>1.4316151459649384</v>
      </c>
      <c r="I21" s="120"/>
      <c r="J21" s="33"/>
      <c r="K21" s="33"/>
      <c r="L21" s="33"/>
      <c r="M21" s="33"/>
      <c r="N21" s="33"/>
      <c r="O21" s="33"/>
      <c r="P21" s="47"/>
      <c r="Q21" s="47"/>
      <c r="R21" s="47"/>
      <c r="S21" s="47"/>
      <c r="T21" s="34"/>
    </row>
    <row r="22" spans="1:20" ht="12.75">
      <c r="A22" s="73">
        <v>1997</v>
      </c>
      <c r="B22" s="74">
        <f t="shared" si="2"/>
        <v>100</v>
      </c>
      <c r="C22" s="132">
        <f t="shared" si="2"/>
        <v>77.5158651273033</v>
      </c>
      <c r="D22" s="132">
        <f t="shared" si="2"/>
        <v>65.1074241149935</v>
      </c>
      <c r="E22" s="132">
        <f t="shared" si="2"/>
        <v>12.40844101230981</v>
      </c>
      <c r="F22" s="132">
        <f t="shared" si="2"/>
        <v>12.370976374340547</v>
      </c>
      <c r="G22" s="132">
        <f t="shared" si="2"/>
        <v>10.69577184800061</v>
      </c>
      <c r="H22" s="133">
        <f t="shared" si="2"/>
        <v>1.6752045263399344</v>
      </c>
      <c r="I22" s="120"/>
      <c r="J22" s="33"/>
      <c r="K22" s="33"/>
      <c r="L22" s="33"/>
      <c r="M22" s="33"/>
      <c r="N22" s="33"/>
      <c r="O22" s="33"/>
      <c r="P22" s="47"/>
      <c r="Q22" s="47"/>
      <c r="R22" s="47"/>
      <c r="S22" s="47"/>
      <c r="T22" s="34"/>
    </row>
    <row r="23" spans="1:20" ht="12.75">
      <c r="A23" s="73">
        <v>1998</v>
      </c>
      <c r="B23" s="74">
        <f t="shared" si="2"/>
        <v>100</v>
      </c>
      <c r="C23" s="132">
        <f t="shared" si="2"/>
        <v>74.57748353183845</v>
      </c>
      <c r="D23" s="132">
        <f t="shared" si="2"/>
        <v>61.651640162352784</v>
      </c>
      <c r="E23" s="132">
        <f t="shared" si="2"/>
        <v>12.925843369485662</v>
      </c>
      <c r="F23" s="132">
        <f t="shared" si="2"/>
        <v>12.043382793266352</v>
      </c>
      <c r="G23" s="132">
        <f t="shared" si="2"/>
        <v>10.257668507552067</v>
      </c>
      <c r="H23" s="133">
        <f t="shared" si="2"/>
        <v>1.7857142857142856</v>
      </c>
      <c r="I23" s="120"/>
      <c r="J23" s="33"/>
      <c r="K23" s="33"/>
      <c r="L23" s="33"/>
      <c r="M23" s="33"/>
      <c r="N23" s="33"/>
      <c r="O23" s="33"/>
      <c r="P23" s="47"/>
      <c r="Q23" s="47"/>
      <c r="R23" s="47"/>
      <c r="S23" s="47"/>
      <c r="T23" s="34"/>
    </row>
    <row r="24" spans="1:20" ht="12.75">
      <c r="A24" s="73">
        <v>1999</v>
      </c>
      <c r="B24" s="74">
        <f t="shared" si="2"/>
        <v>100</v>
      </c>
      <c r="C24" s="132">
        <f t="shared" si="2"/>
        <v>72.90543551388804</v>
      </c>
      <c r="D24" s="132">
        <f t="shared" si="2"/>
        <v>60.4730408646495</v>
      </c>
      <c r="E24" s="132">
        <f t="shared" si="2"/>
        <v>12.432394649238539</v>
      </c>
      <c r="F24" s="132">
        <f t="shared" si="2"/>
        <v>12.624616648172578</v>
      </c>
      <c r="G24" s="132">
        <f t="shared" si="2"/>
        <v>10.665699731762938</v>
      </c>
      <c r="H24" s="133">
        <f t="shared" si="2"/>
        <v>1.9589169164096425</v>
      </c>
      <c r="I24" s="79"/>
      <c r="J24" s="4"/>
      <c r="K24" s="4"/>
      <c r="L24" s="33"/>
      <c r="M24" s="33"/>
      <c r="N24" s="33"/>
      <c r="O24" s="33"/>
      <c r="P24" s="47"/>
      <c r="Q24" s="47"/>
      <c r="R24" s="47"/>
      <c r="S24" s="47"/>
      <c r="T24" s="34"/>
    </row>
    <row r="25" spans="1:20" ht="12.75">
      <c r="A25" s="73">
        <v>2000</v>
      </c>
      <c r="B25" s="74">
        <f t="shared" si="2"/>
        <v>100</v>
      </c>
      <c r="C25" s="132">
        <f t="shared" si="2"/>
        <v>74.98500451976446</v>
      </c>
      <c r="D25" s="132">
        <f t="shared" si="2"/>
        <v>62.21899314854396</v>
      </c>
      <c r="E25" s="132">
        <f t="shared" si="2"/>
        <v>12.766011371220506</v>
      </c>
      <c r="F25" s="132">
        <f t="shared" si="2"/>
        <v>12.290380082622985</v>
      </c>
      <c r="G25" s="132">
        <f t="shared" si="2"/>
        <v>10.219736586437328</v>
      </c>
      <c r="H25" s="133">
        <f t="shared" si="2"/>
        <v>2.0706434961856566</v>
      </c>
      <c r="I25" s="120"/>
      <c r="J25" s="33"/>
      <c r="K25" s="33"/>
      <c r="L25" s="33"/>
      <c r="M25" s="33"/>
      <c r="N25" s="33"/>
      <c r="O25" s="33"/>
      <c r="P25" s="47"/>
      <c r="Q25" s="47"/>
      <c r="R25" s="47"/>
      <c r="S25" s="47"/>
      <c r="T25" s="34"/>
    </row>
    <row r="26" spans="1:20" ht="12.75">
      <c r="A26" s="73">
        <v>2001</v>
      </c>
      <c r="B26" s="74">
        <f t="shared" si="2"/>
        <v>100</v>
      </c>
      <c r="C26" s="132">
        <f t="shared" si="2"/>
        <v>74.45083002994686</v>
      </c>
      <c r="D26" s="132">
        <f t="shared" si="2"/>
        <v>60.67614118298742</v>
      </c>
      <c r="E26" s="132">
        <f t="shared" si="2"/>
        <v>13.774688846959442</v>
      </c>
      <c r="F26" s="132">
        <f t="shared" si="2"/>
        <v>12.151846145856775</v>
      </c>
      <c r="G26" s="132">
        <f t="shared" si="2"/>
        <v>9.615018435493084</v>
      </c>
      <c r="H26" s="133">
        <f t="shared" si="2"/>
        <v>2.53682771036369</v>
      </c>
      <c r="I26" s="120"/>
      <c r="J26" s="33"/>
      <c r="K26" s="33"/>
      <c r="L26" s="33"/>
      <c r="M26" s="33"/>
      <c r="N26" s="33"/>
      <c r="O26" s="33"/>
      <c r="P26" s="47"/>
      <c r="Q26" s="47"/>
      <c r="R26" s="47"/>
      <c r="S26" s="47"/>
      <c r="T26" s="34"/>
    </row>
    <row r="27" spans="1:20" ht="12.75">
      <c r="A27" s="81">
        <v>2002</v>
      </c>
      <c r="B27" s="74">
        <f t="shared" si="2"/>
        <v>100</v>
      </c>
      <c r="C27" s="132">
        <f t="shared" si="2"/>
        <v>74.77484195438012</v>
      </c>
      <c r="D27" s="132">
        <f t="shared" si="2"/>
        <v>61.3664421300324</v>
      </c>
      <c r="E27" s="132">
        <f t="shared" si="2"/>
        <v>13.408399824347725</v>
      </c>
      <c r="F27" s="132">
        <f t="shared" si="2"/>
        <v>12.505281996470382</v>
      </c>
      <c r="G27" s="132">
        <f t="shared" si="2"/>
        <v>9.755329638007176</v>
      </c>
      <c r="H27" s="133">
        <f t="shared" si="2"/>
        <v>2.7499523584632084</v>
      </c>
      <c r="I27" s="120"/>
      <c r="J27" s="33"/>
      <c r="K27" s="4"/>
      <c r="L27" s="33"/>
      <c r="M27" s="33"/>
      <c r="N27" s="33"/>
      <c r="O27" s="33"/>
      <c r="P27" s="47"/>
      <c r="Q27" s="47"/>
      <c r="R27" s="47"/>
      <c r="S27" s="47"/>
      <c r="T27" s="34"/>
    </row>
    <row r="28" spans="1:20" ht="12.75">
      <c r="A28" s="81">
        <v>2003</v>
      </c>
      <c r="B28" s="74">
        <f t="shared" si="2"/>
        <v>100</v>
      </c>
      <c r="C28" s="132">
        <f t="shared" si="2"/>
        <v>76.10206111853763</v>
      </c>
      <c r="D28" s="132">
        <f t="shared" si="2"/>
        <v>63.087947275157774</v>
      </c>
      <c r="E28" s="132">
        <f t="shared" si="2"/>
        <v>13.014113843379862</v>
      </c>
      <c r="F28" s="132">
        <f t="shared" si="2"/>
        <v>13.112817483756645</v>
      </c>
      <c r="G28" s="132">
        <f t="shared" si="2"/>
        <v>10.400410358441881</v>
      </c>
      <c r="H28" s="133">
        <f t="shared" si="2"/>
        <v>2.7124071253147632</v>
      </c>
      <c r="I28" s="120"/>
      <c r="J28" s="33"/>
      <c r="K28" s="33"/>
      <c r="L28" s="33"/>
      <c r="M28" s="33"/>
      <c r="N28" s="33"/>
      <c r="O28" s="33"/>
      <c r="P28" s="47"/>
      <c r="Q28" s="47"/>
      <c r="R28" s="47"/>
      <c r="S28" s="47"/>
      <c r="T28" s="34"/>
    </row>
    <row r="29" spans="1:20" ht="12.75">
      <c r="A29" s="81">
        <v>2004</v>
      </c>
      <c r="B29" s="74">
        <f t="shared" si="2"/>
        <v>100</v>
      </c>
      <c r="C29" s="132">
        <f t="shared" si="2"/>
        <v>75.5849384708177</v>
      </c>
      <c r="D29" s="132">
        <f t="shared" si="2"/>
        <v>61.829190916710395</v>
      </c>
      <c r="E29" s="132">
        <f t="shared" si="2"/>
        <v>13.755747554107298</v>
      </c>
      <c r="F29" s="132">
        <f t="shared" si="2"/>
        <v>13.577152346412038</v>
      </c>
      <c r="G29" s="132">
        <f t="shared" si="2"/>
        <v>10.739211831149198</v>
      </c>
      <c r="H29" s="133">
        <f t="shared" si="2"/>
        <v>2.83794051526284</v>
      </c>
      <c r="I29" s="120"/>
      <c r="J29" s="33"/>
      <c r="K29" s="33"/>
      <c r="L29" s="33"/>
      <c r="M29" s="33"/>
      <c r="N29" s="33"/>
      <c r="O29" s="33"/>
      <c r="P29" s="47"/>
      <c r="Q29" s="47"/>
      <c r="R29" s="47"/>
      <c r="S29" s="47"/>
      <c r="T29" s="34"/>
    </row>
    <row r="30" spans="1:20" ht="12.75">
      <c r="A30" s="81">
        <v>2005</v>
      </c>
      <c r="B30" s="74">
        <f t="shared" si="2"/>
        <v>100</v>
      </c>
      <c r="C30" s="132">
        <f t="shared" si="2"/>
        <v>75.75183538077546</v>
      </c>
      <c r="D30" s="132">
        <f t="shared" si="2"/>
        <v>60.36959650078456</v>
      </c>
      <c r="E30" s="132">
        <f t="shared" si="2"/>
        <v>15.382238879990895</v>
      </c>
      <c r="F30" s="132">
        <f t="shared" si="2"/>
        <v>14.919633492955228</v>
      </c>
      <c r="G30" s="132">
        <f t="shared" si="2"/>
        <v>11.374076212001723</v>
      </c>
      <c r="H30" s="133">
        <f t="shared" si="2"/>
        <v>3.545557280953503</v>
      </c>
      <c r="I30" s="120"/>
      <c r="J30" s="33"/>
      <c r="K30" s="4"/>
      <c r="L30" s="33"/>
      <c r="M30" s="33"/>
      <c r="N30" s="33"/>
      <c r="O30" s="33"/>
      <c r="P30" s="47"/>
      <c r="Q30" s="47"/>
      <c r="R30" s="47"/>
      <c r="S30" s="47"/>
      <c r="T30" s="34"/>
    </row>
    <row r="31" spans="1:20" ht="12.75">
      <c r="A31" s="81">
        <v>2006</v>
      </c>
      <c r="B31" s="74">
        <f t="shared" si="2"/>
        <v>100</v>
      </c>
      <c r="C31" s="132">
        <f t="shared" si="2"/>
        <v>77.02074675633665</v>
      </c>
      <c r="D31" s="132">
        <f t="shared" si="2"/>
        <v>61.655775148304414</v>
      </c>
      <c r="E31" s="132">
        <f t="shared" si="2"/>
        <v>15.36497160803223</v>
      </c>
      <c r="F31" s="132">
        <f t="shared" si="2"/>
        <v>16.0795292326238</v>
      </c>
      <c r="G31" s="132">
        <f t="shared" si="2"/>
        <v>12.398090283285221</v>
      </c>
      <c r="H31" s="133">
        <f t="shared" si="2"/>
        <v>3.681438949338578</v>
      </c>
      <c r="I31" s="120"/>
      <c r="J31" s="33"/>
      <c r="K31" s="33"/>
      <c r="L31" s="33"/>
      <c r="M31" s="33"/>
      <c r="N31" s="33"/>
      <c r="O31" s="33"/>
      <c r="P31" s="47"/>
      <c r="Q31" s="47"/>
      <c r="R31" s="47"/>
      <c r="S31" s="47"/>
      <c r="T31" s="34"/>
    </row>
    <row r="32" spans="1:20" ht="12.75">
      <c r="A32" s="81">
        <v>2007</v>
      </c>
      <c r="B32" s="74">
        <f t="shared" si="2"/>
        <v>100</v>
      </c>
      <c r="C32" s="132">
        <f t="shared" si="2"/>
        <v>77.47354302631794</v>
      </c>
      <c r="D32" s="132">
        <f t="shared" si="2"/>
        <v>61.42597772216497</v>
      </c>
      <c r="E32" s="132">
        <f t="shared" si="2"/>
        <v>16.04756530415297</v>
      </c>
      <c r="F32" s="132">
        <f t="shared" si="2"/>
        <v>16.999525655495034</v>
      </c>
      <c r="G32" s="132">
        <f t="shared" si="2"/>
        <v>12.858825261298396</v>
      </c>
      <c r="H32" s="133">
        <f t="shared" si="2"/>
        <v>4.1407003941966405</v>
      </c>
      <c r="I32" s="79"/>
      <c r="J32" s="4"/>
      <c r="K32" s="4"/>
      <c r="L32" s="33"/>
      <c r="M32" s="33"/>
      <c r="N32" s="33"/>
      <c r="O32" s="33"/>
      <c r="P32" s="47"/>
      <c r="Q32" s="47"/>
      <c r="R32" s="47"/>
      <c r="S32" s="47"/>
      <c r="T32" s="34"/>
    </row>
    <row r="33" spans="1:20" ht="12.75">
      <c r="A33" s="81">
        <v>2008</v>
      </c>
      <c r="B33" s="129">
        <f t="shared" si="2"/>
        <v>100</v>
      </c>
      <c r="C33" s="134">
        <f t="shared" si="2"/>
        <v>77.55873306720764</v>
      </c>
      <c r="D33" s="134">
        <f t="shared" si="2"/>
        <v>61.502028663045614</v>
      </c>
      <c r="E33" s="134">
        <f t="shared" si="2"/>
        <v>16.05670440416203</v>
      </c>
      <c r="F33" s="134">
        <f t="shared" si="2"/>
        <v>17.160198939859956</v>
      </c>
      <c r="G33" s="134">
        <f t="shared" si="2"/>
        <v>13.255022577056474</v>
      </c>
      <c r="H33" s="135">
        <f t="shared" si="2"/>
        <v>3.9051763628034815</v>
      </c>
      <c r="I33" s="120"/>
      <c r="J33" s="33"/>
      <c r="K33" s="33"/>
      <c r="L33" s="33"/>
      <c r="M33" s="33"/>
      <c r="N33" s="33"/>
      <c r="O33" s="33"/>
      <c r="P33" s="47"/>
      <c r="Q33" s="47"/>
      <c r="R33" s="47"/>
      <c r="S33" s="47"/>
      <c r="T33" s="34"/>
    </row>
    <row r="34" spans="1:20" ht="12.75">
      <c r="A34" s="87"/>
      <c r="B34" s="75"/>
      <c r="C34" s="75"/>
      <c r="D34" s="75"/>
      <c r="E34" s="75"/>
      <c r="F34" s="75"/>
      <c r="G34" s="75"/>
      <c r="H34" s="75"/>
      <c r="I34" s="120"/>
      <c r="J34" s="33"/>
      <c r="K34" s="4"/>
      <c r="L34" s="33"/>
      <c r="M34" s="33"/>
      <c r="N34" s="33"/>
      <c r="O34" s="33"/>
      <c r="P34" s="47"/>
      <c r="Q34" s="47"/>
      <c r="R34" s="47"/>
      <c r="S34" s="47"/>
      <c r="T34" s="34"/>
    </row>
    <row r="35" spans="1:20" ht="12.75">
      <c r="A35" s="88" t="s">
        <v>9</v>
      </c>
      <c r="B35" s="105"/>
      <c r="C35" s="105"/>
      <c r="D35" s="105"/>
      <c r="E35" s="105"/>
      <c r="F35" s="105"/>
      <c r="G35" s="105"/>
      <c r="H35" s="105"/>
      <c r="I35" s="120"/>
      <c r="J35" s="33"/>
      <c r="K35" s="33"/>
      <c r="L35" s="33"/>
      <c r="M35" s="33"/>
      <c r="N35" s="33"/>
      <c r="O35" s="33"/>
      <c r="P35" s="47"/>
      <c r="Q35" s="47"/>
      <c r="R35" s="47"/>
      <c r="S35" s="47"/>
      <c r="T35" s="34"/>
    </row>
    <row r="36" spans="1:20" ht="12.75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47"/>
      <c r="Q36" s="47"/>
      <c r="R36" s="47"/>
      <c r="S36" s="47"/>
      <c r="T36" s="34"/>
    </row>
    <row r="37" spans="1:20" ht="12.7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47"/>
      <c r="Q37" s="47"/>
      <c r="R37" s="47"/>
      <c r="S37" s="47"/>
      <c r="T37" s="34"/>
    </row>
    <row r="38" spans="1:20" ht="12.75">
      <c r="A38" s="32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47"/>
      <c r="Q38" s="47"/>
      <c r="R38" s="47"/>
      <c r="S38" s="47"/>
      <c r="T38" s="34"/>
    </row>
    <row r="39" spans="1:20" ht="12.75">
      <c r="A39" s="2"/>
      <c r="B39" s="4"/>
      <c r="C39" s="4"/>
      <c r="D39" s="4"/>
      <c r="E39" s="4"/>
      <c r="F39" s="4"/>
      <c r="G39" s="4"/>
      <c r="H39" s="33"/>
      <c r="I39" s="33"/>
      <c r="J39" s="33"/>
      <c r="K39" s="4"/>
      <c r="L39" s="33"/>
      <c r="M39" s="33"/>
      <c r="N39" s="33"/>
      <c r="O39" s="33"/>
      <c r="P39" s="47"/>
      <c r="Q39" s="47"/>
      <c r="R39" s="47"/>
      <c r="S39" s="47"/>
      <c r="T39" s="34"/>
    </row>
    <row r="40" spans="1:20" ht="12.75">
      <c r="A40" s="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47"/>
      <c r="Q40" s="47"/>
      <c r="R40" s="47"/>
      <c r="S40" s="47"/>
      <c r="T40" s="34"/>
    </row>
    <row r="41" spans="1:20" ht="12.75">
      <c r="A41" s="2"/>
      <c r="B41" s="4"/>
      <c r="C41" s="4"/>
      <c r="D41" s="4"/>
      <c r="E41" s="4"/>
      <c r="F41" s="4"/>
      <c r="G41" s="4"/>
      <c r="H41" s="33"/>
      <c r="I41" s="33"/>
      <c r="J41" s="33"/>
      <c r="K41" s="4"/>
      <c r="L41" s="33"/>
      <c r="M41" s="4"/>
      <c r="N41" s="33"/>
      <c r="O41" s="33"/>
      <c r="P41" s="47"/>
      <c r="Q41" s="47"/>
      <c r="R41" s="47"/>
      <c r="S41" s="47"/>
      <c r="T41" s="34"/>
    </row>
    <row r="42" spans="1:20" ht="12.75">
      <c r="A42" s="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47"/>
      <c r="Q42" s="47"/>
      <c r="R42" s="47"/>
      <c r="S42" s="47"/>
      <c r="T42" s="34"/>
    </row>
    <row r="43" spans="1:20" ht="12.75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47"/>
      <c r="Q43" s="47"/>
      <c r="R43" s="47"/>
      <c r="S43" s="47"/>
      <c r="T43" s="34"/>
    </row>
    <row r="44" spans="1:20" ht="12.75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47"/>
      <c r="Q44" s="47"/>
      <c r="R44" s="47"/>
      <c r="S44" s="47"/>
      <c r="T44" s="34"/>
    </row>
    <row r="45" spans="1:20" ht="12.75">
      <c r="A45" s="2"/>
      <c r="B45" s="4"/>
      <c r="C45" s="4"/>
      <c r="D45" s="4"/>
      <c r="E45" s="4"/>
      <c r="F45" s="4"/>
      <c r="G45" s="4"/>
      <c r="H45" s="33"/>
      <c r="I45" s="33"/>
      <c r="J45" s="33"/>
      <c r="K45" s="4"/>
      <c r="L45" s="33"/>
      <c r="M45" s="4"/>
      <c r="N45" s="33"/>
      <c r="O45" s="33"/>
      <c r="P45" s="47"/>
      <c r="Q45" s="47"/>
      <c r="R45" s="47"/>
      <c r="S45" s="47"/>
      <c r="T45" s="34"/>
    </row>
    <row r="46" spans="1:20" ht="12.75">
      <c r="A46" s="54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47"/>
      <c r="Q46" s="47"/>
      <c r="R46" s="47"/>
      <c r="S46" s="47"/>
      <c r="T46" s="34"/>
    </row>
    <row r="47" spans="1:20" ht="12.75">
      <c r="A47" s="2"/>
      <c r="B47" s="4"/>
      <c r="C47" s="4"/>
      <c r="D47" s="4"/>
      <c r="E47" s="4"/>
      <c r="F47" s="4"/>
      <c r="G47" s="4"/>
      <c r="H47" s="33"/>
      <c r="I47" s="33"/>
      <c r="J47" s="33"/>
      <c r="K47" s="4"/>
      <c r="L47" s="33"/>
      <c r="M47" s="33"/>
      <c r="N47" s="33"/>
      <c r="O47" s="33"/>
      <c r="P47" s="47"/>
      <c r="Q47" s="47"/>
      <c r="R47" s="47"/>
      <c r="S47" s="47"/>
      <c r="T47" s="34"/>
    </row>
    <row r="48" spans="1:20" ht="12.75">
      <c r="A48" s="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47"/>
      <c r="Q48" s="47"/>
      <c r="R48" s="47"/>
      <c r="S48" s="47"/>
      <c r="T48" s="34"/>
    </row>
    <row r="49" spans="1:20" ht="12.75">
      <c r="A49" s="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7"/>
      <c r="Q49" s="37"/>
      <c r="R49" s="37"/>
      <c r="S49" s="4"/>
      <c r="T49" s="34"/>
    </row>
    <row r="50" spans="1:20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2"/>
      <c r="O50" s="2"/>
      <c r="P50" s="34"/>
      <c r="Q50" s="34"/>
      <c r="R50" s="2"/>
      <c r="S50" s="34"/>
      <c r="T50" s="34"/>
    </row>
    <row r="51" spans="1:20" ht="12.75">
      <c r="A51" s="55"/>
      <c r="B51" s="44"/>
      <c r="C51" s="44"/>
      <c r="D51" s="44"/>
      <c r="E51" s="34"/>
      <c r="F51" s="34"/>
      <c r="G51" s="34"/>
      <c r="H51" s="34"/>
      <c r="I51" s="34"/>
      <c r="J51" s="34"/>
      <c r="K51" s="34"/>
      <c r="L51" s="34"/>
      <c r="M51" s="34"/>
      <c r="N51" s="8"/>
      <c r="O51" s="8"/>
      <c r="P51" s="34"/>
      <c r="Q51" s="34"/>
      <c r="R51" s="2"/>
      <c r="S51" s="34"/>
      <c r="T51" s="34"/>
    </row>
    <row r="52" spans="1:20" ht="12.75">
      <c r="A52" s="55"/>
      <c r="B52" s="44"/>
      <c r="C52" s="44"/>
      <c r="D52" s="44"/>
      <c r="E52" s="34"/>
      <c r="F52" s="34"/>
      <c r="G52" s="34"/>
      <c r="H52" s="34"/>
      <c r="I52" s="34"/>
      <c r="J52" s="34"/>
      <c r="K52" s="34"/>
      <c r="L52" s="34"/>
      <c r="M52" s="34"/>
      <c r="N52" s="2"/>
      <c r="O52" s="2"/>
      <c r="P52" s="34"/>
      <c r="Q52" s="34"/>
      <c r="R52" s="2"/>
      <c r="S52" s="34"/>
      <c r="T52" s="34"/>
    </row>
    <row r="53" spans="1:20" ht="12.75">
      <c r="A53" s="55"/>
      <c r="B53" s="44"/>
      <c r="C53" s="44"/>
      <c r="D53" s="44"/>
      <c r="E53" s="34"/>
      <c r="F53" s="34"/>
      <c r="G53" s="34"/>
      <c r="H53" s="34"/>
      <c r="I53" s="34"/>
      <c r="J53" s="34"/>
      <c r="K53" s="34"/>
      <c r="L53" s="34"/>
      <c r="M53" s="34"/>
      <c r="N53" s="2"/>
      <c r="O53" s="2"/>
      <c r="P53" s="34"/>
      <c r="Q53" s="34"/>
      <c r="R53" s="2"/>
      <c r="S53" s="34"/>
      <c r="T53" s="34"/>
    </row>
    <row r="54" spans="1:20" ht="12.75">
      <c r="A54" s="55"/>
      <c r="B54" s="44"/>
      <c r="C54" s="44"/>
      <c r="D54" s="44"/>
      <c r="E54" s="34"/>
      <c r="F54" s="34"/>
      <c r="G54" s="34"/>
      <c r="H54" s="34"/>
      <c r="I54" s="34"/>
      <c r="J54" s="34"/>
      <c r="K54" s="34"/>
      <c r="L54" s="34"/>
      <c r="M54" s="34"/>
      <c r="N54" s="2"/>
      <c r="O54" s="2"/>
      <c r="P54" s="34"/>
      <c r="Q54" s="34"/>
      <c r="R54" s="2"/>
      <c r="S54" s="34"/>
      <c r="T54" s="34"/>
    </row>
    <row r="55" spans="1:20" ht="12.75">
      <c r="A55" s="55"/>
      <c r="B55" s="44"/>
      <c r="C55" s="44"/>
      <c r="D55" s="44"/>
      <c r="E55" s="34"/>
      <c r="F55" s="34"/>
      <c r="G55" s="34"/>
      <c r="H55" s="34"/>
      <c r="I55" s="34"/>
      <c r="J55" s="34"/>
      <c r="K55" s="34"/>
      <c r="L55" s="34"/>
      <c r="M55" s="34"/>
      <c r="N55" s="2"/>
      <c r="O55" s="2"/>
      <c r="P55" s="34"/>
      <c r="Q55" s="34"/>
      <c r="R55" s="2"/>
      <c r="S55" s="34"/>
      <c r="T55" s="34"/>
    </row>
    <row r="58" ht="12.75">
      <c r="A58" s="6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T57"/>
  <sheetViews>
    <sheetView zoomScale="75" zoomScaleNormal="75" workbookViewId="0" topLeftCell="A28">
      <selection activeCell="O60" sqref="O60"/>
    </sheetView>
  </sheetViews>
  <sheetFormatPr defaultColWidth="9.140625" defaultRowHeight="12.75"/>
  <cols>
    <col min="1" max="1" width="49.57421875" style="0" bestFit="1" customWidth="1"/>
    <col min="2" max="13" width="7.28125" style="0" customWidth="1"/>
    <col min="14" max="15" width="7.28125" style="12" customWidth="1"/>
    <col min="16" max="17" width="7.28125" style="0" customWidth="1"/>
    <col min="18" max="18" width="7.28125" style="12" customWidth="1"/>
    <col min="19" max="19" width="7.28125" style="0" customWidth="1"/>
    <col min="20" max="20" width="2.7109375" style="0" customWidth="1"/>
  </cols>
  <sheetData>
    <row r="1" spans="1:20" ht="12.75">
      <c r="A1" s="105" t="s">
        <v>146</v>
      </c>
      <c r="B1" s="65" t="s">
        <v>63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  <c r="T1" s="66"/>
    </row>
    <row r="2" spans="1:20" ht="12.75">
      <c r="A2" s="67"/>
      <c r="B2" s="68"/>
      <c r="C2" s="68"/>
      <c r="D2" s="68"/>
      <c r="E2" s="68"/>
      <c r="F2" s="68"/>
      <c r="G2" s="68"/>
      <c r="H2" s="68"/>
      <c r="I2" s="68"/>
      <c r="J2" s="68"/>
      <c r="K2" s="65"/>
      <c r="L2" s="65"/>
      <c r="M2" s="65"/>
      <c r="N2" s="65"/>
      <c r="O2" s="65"/>
      <c r="P2" s="68"/>
      <c r="Q2" s="65"/>
      <c r="R2" s="65"/>
      <c r="S2" s="66"/>
      <c r="T2" s="66"/>
    </row>
    <row r="3" spans="1:20" ht="12.75">
      <c r="A3" s="90"/>
      <c r="B3" s="95">
        <v>1995</v>
      </c>
      <c r="C3" s="96">
        <v>1996</v>
      </c>
      <c r="D3" s="96">
        <v>1997</v>
      </c>
      <c r="E3" s="96">
        <v>1998</v>
      </c>
      <c r="F3" s="96">
        <v>1999</v>
      </c>
      <c r="G3" s="96">
        <v>2000</v>
      </c>
      <c r="H3" s="96">
        <v>2001</v>
      </c>
      <c r="I3" s="96">
        <v>2002</v>
      </c>
      <c r="J3" s="96">
        <v>2003</v>
      </c>
      <c r="K3" s="96">
        <v>2004</v>
      </c>
      <c r="L3" s="96">
        <v>2005</v>
      </c>
      <c r="M3" s="96">
        <v>2006</v>
      </c>
      <c r="N3" s="96">
        <v>2007</v>
      </c>
      <c r="O3" s="96">
        <v>2008</v>
      </c>
      <c r="P3" s="96">
        <v>1995</v>
      </c>
      <c r="Q3" s="96">
        <v>2006</v>
      </c>
      <c r="R3" s="96">
        <v>2007</v>
      </c>
      <c r="S3" s="158">
        <v>2008</v>
      </c>
      <c r="T3" s="66"/>
    </row>
    <row r="4" spans="1:20" ht="12.75">
      <c r="A4" s="90"/>
      <c r="B4" s="99" t="s">
        <v>24</v>
      </c>
      <c r="C4" s="101"/>
      <c r="D4" s="100"/>
      <c r="E4" s="100"/>
      <c r="F4" s="100"/>
      <c r="G4" s="101"/>
      <c r="H4" s="100"/>
      <c r="I4" s="100"/>
      <c r="J4" s="100"/>
      <c r="K4" s="100"/>
      <c r="L4" s="100"/>
      <c r="M4" s="100"/>
      <c r="N4" s="100"/>
      <c r="O4" s="96"/>
      <c r="P4" s="100" t="s">
        <v>18</v>
      </c>
      <c r="Q4" s="100"/>
      <c r="R4" s="100"/>
      <c r="S4" s="131"/>
      <c r="T4" s="66"/>
    </row>
    <row r="5" spans="1:20" ht="12.75">
      <c r="A5" s="138" t="s">
        <v>25</v>
      </c>
      <c r="B5" s="106">
        <v>87459</v>
      </c>
      <c r="C5" s="107">
        <v>74267</v>
      </c>
      <c r="D5" s="107">
        <v>71801</v>
      </c>
      <c r="E5" s="107">
        <v>63960</v>
      </c>
      <c r="F5" s="107">
        <v>57234</v>
      </c>
      <c r="G5" s="107">
        <v>62493</v>
      </c>
      <c r="H5" s="107">
        <v>59946</v>
      </c>
      <c r="I5" s="107">
        <v>63160</v>
      </c>
      <c r="J5" s="107">
        <v>66055</v>
      </c>
      <c r="K5" s="107">
        <v>69618</v>
      </c>
      <c r="L5" s="107">
        <v>71243</v>
      </c>
      <c r="M5" s="107">
        <v>77847</v>
      </c>
      <c r="N5" s="107">
        <f>N7+N18+N26+N34</f>
        <v>78762</v>
      </c>
      <c r="O5" s="120">
        <f>O7+O18+O26+O34</f>
        <v>81611</v>
      </c>
      <c r="P5" s="108">
        <f>B5/B$50*100</f>
        <v>59.30549528046002</v>
      </c>
      <c r="Q5" s="141">
        <v>61.738254607746725</v>
      </c>
      <c r="R5" s="108">
        <f>N5/N$50*100</f>
        <v>64.4143481034398</v>
      </c>
      <c r="S5" s="109">
        <f>O5/O$50*100</f>
        <v>66.75855637720043</v>
      </c>
      <c r="T5" s="66"/>
    </row>
    <row r="6" spans="1:20" ht="12.75">
      <c r="A6" s="138"/>
      <c r="B6" s="78"/>
      <c r="C6" s="114"/>
      <c r="D6" s="114"/>
      <c r="E6" s="114"/>
      <c r="F6" s="114"/>
      <c r="G6" s="114"/>
      <c r="H6" s="107"/>
      <c r="I6" s="114"/>
      <c r="J6" s="114"/>
      <c r="K6" s="114"/>
      <c r="L6" s="107"/>
      <c r="M6" s="107"/>
      <c r="N6" s="159"/>
      <c r="O6" s="282"/>
      <c r="P6" s="108"/>
      <c r="Q6" s="141"/>
      <c r="R6" s="108"/>
      <c r="S6" s="109"/>
      <c r="T6" s="66"/>
    </row>
    <row r="7" spans="1:20" ht="12.75">
      <c r="A7" s="110" t="s">
        <v>26</v>
      </c>
      <c r="B7" s="106">
        <v>12860</v>
      </c>
      <c r="C7" s="107">
        <v>12056</v>
      </c>
      <c r="D7" s="107">
        <v>12792</v>
      </c>
      <c r="E7" s="107">
        <v>11841</v>
      </c>
      <c r="F7" s="107">
        <v>11638</v>
      </c>
      <c r="G7" s="107">
        <v>13314</v>
      </c>
      <c r="H7" s="107">
        <v>13491</v>
      </c>
      <c r="I7" s="107">
        <v>14060</v>
      </c>
      <c r="J7" s="107">
        <v>15601</v>
      </c>
      <c r="K7" s="107">
        <v>16866</v>
      </c>
      <c r="L7" s="107">
        <v>19029</v>
      </c>
      <c r="M7" s="107">
        <v>21437</v>
      </c>
      <c r="N7" s="107">
        <v>22882</v>
      </c>
      <c r="O7" s="83">
        <v>24612</v>
      </c>
      <c r="P7" s="108">
        <f aca="true" t="shared" si="0" ref="P7:P16">B7/B$50*100</f>
        <v>8.720299446674623</v>
      </c>
      <c r="Q7" s="141">
        <v>17.00107857754655</v>
      </c>
      <c r="R7" s="108">
        <f aca="true" t="shared" si="1" ref="R7:R16">N7/N$50*100</f>
        <v>18.713708556193467</v>
      </c>
      <c r="S7" s="109">
        <f aca="true" t="shared" si="2" ref="S7:S49">O7/O$50*100</f>
        <v>20.132844709115897</v>
      </c>
      <c r="T7" s="66"/>
    </row>
    <row r="8" spans="1:20" ht="12.75">
      <c r="A8" s="112" t="s">
        <v>27</v>
      </c>
      <c r="B8" s="78">
        <v>476</v>
      </c>
      <c r="C8" s="114">
        <v>404</v>
      </c>
      <c r="D8" s="114">
        <v>362</v>
      </c>
      <c r="E8" s="114">
        <v>314</v>
      </c>
      <c r="F8" s="114">
        <v>278</v>
      </c>
      <c r="G8" s="114">
        <v>379</v>
      </c>
      <c r="H8" s="107">
        <v>312</v>
      </c>
      <c r="I8" s="107">
        <v>319</v>
      </c>
      <c r="J8" s="107">
        <v>284</v>
      </c>
      <c r="K8" s="114">
        <v>296</v>
      </c>
      <c r="L8" s="107">
        <v>266</v>
      </c>
      <c r="M8" s="107">
        <v>320</v>
      </c>
      <c r="N8" s="107">
        <v>325</v>
      </c>
      <c r="O8" s="83">
        <v>343</v>
      </c>
      <c r="P8" s="108">
        <f t="shared" si="0"/>
        <v>0.3227731365954215</v>
      </c>
      <c r="Q8" s="141">
        <v>0.2537829521301907</v>
      </c>
      <c r="R8" s="108">
        <f t="shared" si="1"/>
        <v>0.26579648985066323</v>
      </c>
      <c r="S8" s="109">
        <f t="shared" si="2"/>
        <v>0.2805771873568484</v>
      </c>
      <c r="T8" s="66"/>
    </row>
    <row r="9" spans="1:20" ht="12.75">
      <c r="A9" s="112" t="s">
        <v>28</v>
      </c>
      <c r="B9" s="78">
        <v>359</v>
      </c>
      <c r="C9" s="114">
        <v>408</v>
      </c>
      <c r="D9" s="114">
        <v>406</v>
      </c>
      <c r="E9" s="114">
        <v>359</v>
      </c>
      <c r="F9" s="114">
        <v>317</v>
      </c>
      <c r="G9" s="114">
        <v>404</v>
      </c>
      <c r="H9" s="107">
        <v>435</v>
      </c>
      <c r="I9" s="107">
        <v>381</v>
      </c>
      <c r="J9" s="107">
        <v>369</v>
      </c>
      <c r="K9" s="114">
        <v>369</v>
      </c>
      <c r="L9" s="107">
        <v>360</v>
      </c>
      <c r="M9" s="107">
        <v>352</v>
      </c>
      <c r="N9" s="107">
        <v>341</v>
      </c>
      <c r="O9" s="83">
        <v>394</v>
      </c>
      <c r="P9" s="108">
        <f t="shared" si="0"/>
        <v>0.2434360420961267</v>
      </c>
      <c r="Q9" s="141">
        <v>0.2791612473432097</v>
      </c>
      <c r="R9" s="108">
        <f t="shared" si="1"/>
        <v>0.2788818555048498</v>
      </c>
      <c r="S9" s="109">
        <f t="shared" si="2"/>
        <v>0.3222956612787121</v>
      </c>
      <c r="T9" s="66"/>
    </row>
    <row r="10" spans="1:20" ht="12.75">
      <c r="A10" s="112" t="s">
        <v>29</v>
      </c>
      <c r="B10" s="78">
        <v>562</v>
      </c>
      <c r="C10" s="114">
        <v>494</v>
      </c>
      <c r="D10" s="114">
        <v>587</v>
      </c>
      <c r="E10" s="114">
        <v>439</v>
      </c>
      <c r="F10" s="114">
        <v>437</v>
      </c>
      <c r="G10" s="114">
        <v>436</v>
      </c>
      <c r="H10" s="107">
        <v>417</v>
      </c>
      <c r="I10" s="107">
        <v>395</v>
      </c>
      <c r="J10" s="107">
        <v>319</v>
      </c>
      <c r="K10" s="114">
        <v>284</v>
      </c>
      <c r="L10" s="107">
        <v>368</v>
      </c>
      <c r="M10" s="107">
        <v>336</v>
      </c>
      <c r="N10" s="107">
        <v>348</v>
      </c>
      <c r="O10" s="83">
        <v>416</v>
      </c>
      <c r="P10" s="108">
        <f t="shared" si="0"/>
        <v>0.3810892915265271</v>
      </c>
      <c r="Q10" s="141">
        <v>0.26647209973670016</v>
      </c>
      <c r="R10" s="108">
        <f t="shared" si="1"/>
        <v>0.2846067029785564</v>
      </c>
      <c r="S10" s="109">
        <f t="shared" si="2"/>
        <v>0.3402918657155945</v>
      </c>
      <c r="T10" s="66"/>
    </row>
    <row r="11" spans="1:20" ht="12.75">
      <c r="A11" s="112" t="s">
        <v>30</v>
      </c>
      <c r="B11" s="106">
        <v>2042</v>
      </c>
      <c r="C11" s="107">
        <v>1937</v>
      </c>
      <c r="D11" s="107">
        <v>2019</v>
      </c>
      <c r="E11" s="107">
        <v>1994</v>
      </c>
      <c r="F11" s="107">
        <v>1993</v>
      </c>
      <c r="G11" s="107">
        <v>2313</v>
      </c>
      <c r="H11" s="107">
        <v>2534</v>
      </c>
      <c r="I11" s="107">
        <v>2792</v>
      </c>
      <c r="J11" s="107">
        <v>3364</v>
      </c>
      <c r="K11" s="107">
        <v>4144</v>
      </c>
      <c r="L11" s="107">
        <v>4492</v>
      </c>
      <c r="M11" s="107">
        <v>4907</v>
      </c>
      <c r="N11" s="107">
        <v>5201</v>
      </c>
      <c r="O11" s="83">
        <v>5520</v>
      </c>
      <c r="P11" s="108">
        <f t="shared" si="0"/>
        <v>1.384669632201367</v>
      </c>
      <c r="Q11" s="141">
        <v>3.8916029565713925</v>
      </c>
      <c r="R11" s="108">
        <f t="shared" si="1"/>
        <v>4.253561672963999</v>
      </c>
      <c r="S11" s="109">
        <f t="shared" si="2"/>
        <v>4.515411295072312</v>
      </c>
      <c r="T11" s="66"/>
    </row>
    <row r="12" spans="1:20" ht="12.75">
      <c r="A12" s="112" t="s">
        <v>31</v>
      </c>
      <c r="B12" s="78">
        <v>533</v>
      </c>
      <c r="C12" s="114">
        <v>514</v>
      </c>
      <c r="D12" s="114">
        <v>528</v>
      </c>
      <c r="E12" s="114">
        <v>369</v>
      </c>
      <c r="F12" s="114">
        <v>402</v>
      </c>
      <c r="G12" s="114">
        <v>576</v>
      </c>
      <c r="H12" s="107">
        <v>490</v>
      </c>
      <c r="I12" s="107">
        <v>495</v>
      </c>
      <c r="J12" s="107">
        <v>528</v>
      </c>
      <c r="K12" s="114">
        <v>433</v>
      </c>
      <c r="L12" s="107">
        <v>450</v>
      </c>
      <c r="M12" s="107">
        <v>376</v>
      </c>
      <c r="N12" s="107">
        <v>325</v>
      </c>
      <c r="O12" s="83">
        <v>384</v>
      </c>
      <c r="P12" s="108">
        <f t="shared" si="0"/>
        <v>0.36142454160789844</v>
      </c>
      <c r="Q12" s="141">
        <v>0.298194968752974</v>
      </c>
      <c r="R12" s="108">
        <f t="shared" si="1"/>
        <v>0.26579648985066323</v>
      </c>
      <c r="S12" s="109">
        <f t="shared" si="2"/>
        <v>0.3141155683528565</v>
      </c>
      <c r="T12" s="66"/>
    </row>
    <row r="13" spans="1:20" ht="12.75">
      <c r="A13" s="112" t="s">
        <v>32</v>
      </c>
      <c r="B13" s="106">
        <v>7180</v>
      </c>
      <c r="C13" s="107">
        <v>6820</v>
      </c>
      <c r="D13" s="107">
        <v>7456</v>
      </c>
      <c r="E13" s="107">
        <v>7182</v>
      </c>
      <c r="F13" s="107">
        <v>7353</v>
      </c>
      <c r="G13" s="107">
        <v>8036</v>
      </c>
      <c r="H13" s="107">
        <v>8114</v>
      </c>
      <c r="I13" s="107">
        <v>8530</v>
      </c>
      <c r="J13" s="107">
        <v>9605</v>
      </c>
      <c r="K13" s="107">
        <v>10340</v>
      </c>
      <c r="L13" s="107">
        <v>12108</v>
      </c>
      <c r="M13" s="107">
        <v>14233</v>
      </c>
      <c r="N13" s="107">
        <v>15473</v>
      </c>
      <c r="O13" s="83">
        <v>16641</v>
      </c>
      <c r="P13" s="108">
        <f t="shared" si="0"/>
        <v>4.868720841922534</v>
      </c>
      <c r="Q13" s="141">
        <v>11.287789867715636</v>
      </c>
      <c r="R13" s="108">
        <f t="shared" si="1"/>
        <v>12.654366422951732</v>
      </c>
      <c r="S13" s="109">
        <f t="shared" si="2"/>
        <v>13.612492637916368</v>
      </c>
      <c r="T13" s="66"/>
    </row>
    <row r="14" spans="1:20" ht="12.75">
      <c r="A14" s="112" t="s">
        <v>33</v>
      </c>
      <c r="B14" s="78">
        <v>66</v>
      </c>
      <c r="C14" s="114">
        <v>56</v>
      </c>
      <c r="D14" s="114">
        <v>41</v>
      </c>
      <c r="E14" s="114">
        <v>52</v>
      </c>
      <c r="F14" s="114">
        <v>37</v>
      </c>
      <c r="G14" s="114">
        <v>49</v>
      </c>
      <c r="H14" s="107">
        <v>43</v>
      </c>
      <c r="I14" s="107">
        <v>33</v>
      </c>
      <c r="J14" s="107">
        <v>39</v>
      </c>
      <c r="K14" s="114">
        <v>33</v>
      </c>
      <c r="L14" s="107">
        <v>38</v>
      </c>
      <c r="M14" s="107">
        <v>26</v>
      </c>
      <c r="N14" s="107">
        <v>42</v>
      </c>
      <c r="O14" s="83">
        <v>47</v>
      </c>
      <c r="P14" s="108">
        <f t="shared" si="0"/>
        <v>0.04475425843549962</v>
      </c>
      <c r="Q14" s="141">
        <v>0.020619864860577992</v>
      </c>
      <c r="R14" s="108">
        <f t="shared" si="1"/>
        <v>0.03434908484223956</v>
      </c>
      <c r="S14" s="109">
        <f t="shared" si="2"/>
        <v>0.0384464367515215</v>
      </c>
      <c r="T14" s="66"/>
    </row>
    <row r="15" spans="1:20" ht="12.75">
      <c r="A15" s="112" t="s">
        <v>34</v>
      </c>
      <c r="B15" s="106">
        <v>1376</v>
      </c>
      <c r="C15" s="107">
        <v>1206</v>
      </c>
      <c r="D15" s="107">
        <v>1200</v>
      </c>
      <c r="E15" s="114">
        <v>990</v>
      </c>
      <c r="F15" s="114">
        <v>732</v>
      </c>
      <c r="G15" s="114">
        <v>992</v>
      </c>
      <c r="H15" s="107">
        <v>1030</v>
      </c>
      <c r="I15" s="107">
        <v>993</v>
      </c>
      <c r="J15" s="107">
        <v>983</v>
      </c>
      <c r="K15" s="114">
        <v>877</v>
      </c>
      <c r="L15" s="107">
        <v>844</v>
      </c>
      <c r="M15" s="107">
        <v>796</v>
      </c>
      <c r="N15" s="107">
        <v>725</v>
      </c>
      <c r="O15" s="83">
        <v>765</v>
      </c>
      <c r="P15" s="108">
        <f t="shared" si="0"/>
        <v>0.933058478897689</v>
      </c>
      <c r="Q15" s="141">
        <v>0.6312850934238492</v>
      </c>
      <c r="R15" s="108">
        <f t="shared" si="1"/>
        <v>0.5929306312053257</v>
      </c>
      <c r="S15" s="109">
        <f t="shared" si="2"/>
        <v>0.6257771088279563</v>
      </c>
      <c r="T15" s="66"/>
    </row>
    <row r="16" spans="1:20" ht="12.75">
      <c r="A16" s="112" t="s">
        <v>35</v>
      </c>
      <c r="B16" s="78">
        <v>266</v>
      </c>
      <c r="C16" s="114">
        <v>217</v>
      </c>
      <c r="D16" s="114">
        <v>193</v>
      </c>
      <c r="E16" s="114">
        <v>142</v>
      </c>
      <c r="F16" s="114">
        <v>89</v>
      </c>
      <c r="G16" s="114">
        <v>129</v>
      </c>
      <c r="H16" s="107">
        <v>116</v>
      </c>
      <c r="I16" s="107">
        <v>122</v>
      </c>
      <c r="J16" s="107">
        <v>110</v>
      </c>
      <c r="K16" s="114">
        <v>90</v>
      </c>
      <c r="L16" s="107">
        <v>103</v>
      </c>
      <c r="M16" s="107">
        <v>91</v>
      </c>
      <c r="N16" s="107">
        <v>102</v>
      </c>
      <c r="O16" s="83">
        <v>102</v>
      </c>
      <c r="P16" s="108">
        <f t="shared" si="0"/>
        <v>0.1803732233915591</v>
      </c>
      <c r="Q16" s="141">
        <v>0.07216952701202296</v>
      </c>
      <c r="R16" s="108">
        <f t="shared" si="1"/>
        <v>0.08341920604543893</v>
      </c>
      <c r="S16" s="109">
        <f t="shared" si="2"/>
        <v>0.0834369478437275</v>
      </c>
      <c r="T16" s="66"/>
    </row>
    <row r="17" spans="1:20" ht="12.75">
      <c r="A17" s="110"/>
      <c r="B17" s="78"/>
      <c r="C17" s="114"/>
      <c r="D17" s="114"/>
      <c r="E17" s="114"/>
      <c r="F17" s="114"/>
      <c r="G17" s="114"/>
      <c r="H17" s="107"/>
      <c r="I17" s="107"/>
      <c r="J17" s="107"/>
      <c r="K17" s="114"/>
      <c r="L17" s="107"/>
      <c r="M17" s="107"/>
      <c r="N17" s="160"/>
      <c r="O17" s="283"/>
      <c r="P17" s="108"/>
      <c r="Q17" s="141"/>
      <c r="R17" s="108"/>
      <c r="S17" s="109"/>
      <c r="T17" s="66"/>
    </row>
    <row r="18" spans="1:20" ht="12.75">
      <c r="A18" s="110" t="s">
        <v>36</v>
      </c>
      <c r="B18" s="106">
        <v>59744</v>
      </c>
      <c r="C18" s="107">
        <v>47698</v>
      </c>
      <c r="D18" s="107">
        <v>43271</v>
      </c>
      <c r="E18" s="107">
        <v>36680</v>
      </c>
      <c r="F18" s="107">
        <v>30298</v>
      </c>
      <c r="G18" s="107">
        <v>31715</v>
      </c>
      <c r="H18" s="107">
        <v>28821</v>
      </c>
      <c r="I18" s="107">
        <v>30055</v>
      </c>
      <c r="J18" s="107">
        <v>30205</v>
      </c>
      <c r="K18" s="107">
        <v>30363</v>
      </c>
      <c r="L18" s="107">
        <v>29459</v>
      </c>
      <c r="M18" s="107">
        <v>31617</v>
      </c>
      <c r="N18" s="107">
        <v>30080</v>
      </c>
      <c r="O18" s="83">
        <v>31200</v>
      </c>
      <c r="P18" s="108">
        <f aca="true" t="shared" si="3" ref="P18:P24">B18/B$50*100</f>
        <v>40.51209721167408</v>
      </c>
      <c r="Q18" s="141">
        <v>25.074548742188245</v>
      </c>
      <c r="R18" s="108">
        <f aca="true" t="shared" si="4" ref="R18:R24">N18/N$50*100</f>
        <v>24.60048742987062</v>
      </c>
      <c r="S18" s="109">
        <f t="shared" si="2"/>
        <v>25.521889928669587</v>
      </c>
      <c r="T18" s="66"/>
    </row>
    <row r="19" spans="1:20" ht="12.75">
      <c r="A19" s="112" t="s">
        <v>37</v>
      </c>
      <c r="B19" s="106">
        <v>7296</v>
      </c>
      <c r="C19" s="107">
        <v>6937</v>
      </c>
      <c r="D19" s="107">
        <v>6220</v>
      </c>
      <c r="E19" s="107">
        <v>6162</v>
      </c>
      <c r="F19" s="107">
        <v>5624</v>
      </c>
      <c r="G19" s="107">
        <v>4397</v>
      </c>
      <c r="H19" s="107">
        <v>3530</v>
      </c>
      <c r="I19" s="107">
        <v>4148</v>
      </c>
      <c r="J19" s="107">
        <v>4294</v>
      </c>
      <c r="K19" s="107">
        <v>4912</v>
      </c>
      <c r="L19" s="107">
        <v>4831</v>
      </c>
      <c r="M19" s="107">
        <v>4808</v>
      </c>
      <c r="N19" s="107">
        <v>3860</v>
      </c>
      <c r="O19" s="83">
        <v>3778</v>
      </c>
      <c r="P19" s="108">
        <f t="shared" si="3"/>
        <v>4.947379841597049</v>
      </c>
      <c r="Q19" s="141">
        <v>3.8130888557561144</v>
      </c>
      <c r="R19" s="108">
        <f t="shared" si="4"/>
        <v>3.1568444640724933</v>
      </c>
      <c r="S19" s="109">
        <f t="shared" si="2"/>
        <v>3.09043910738826</v>
      </c>
      <c r="T19" s="66"/>
    </row>
    <row r="20" spans="1:20" ht="12.75">
      <c r="A20" s="112" t="s">
        <v>38</v>
      </c>
      <c r="B20" s="106">
        <v>23970</v>
      </c>
      <c r="C20" s="107">
        <v>18491</v>
      </c>
      <c r="D20" s="107">
        <v>17235</v>
      </c>
      <c r="E20" s="107">
        <v>13646</v>
      </c>
      <c r="F20" s="107">
        <v>11239</v>
      </c>
      <c r="G20" s="107">
        <v>12005</v>
      </c>
      <c r="H20" s="107">
        <v>10488</v>
      </c>
      <c r="I20" s="107">
        <v>11115</v>
      </c>
      <c r="J20" s="107">
        <v>10698</v>
      </c>
      <c r="K20" s="107">
        <v>10449</v>
      </c>
      <c r="L20" s="107">
        <v>9577</v>
      </c>
      <c r="M20" s="107">
        <v>9660</v>
      </c>
      <c r="N20" s="107">
        <v>9477</v>
      </c>
      <c r="O20" s="83">
        <v>10252</v>
      </c>
      <c r="P20" s="108">
        <f t="shared" si="3"/>
        <v>16.253932949983728</v>
      </c>
      <c r="Q20" s="141">
        <v>7.66107286743013</v>
      </c>
      <c r="R20" s="108">
        <f t="shared" si="4"/>
        <v>7.750625644045341</v>
      </c>
      <c r="S20" s="109">
        <f t="shared" si="2"/>
        <v>8.386231267587199</v>
      </c>
      <c r="T20" s="66"/>
    </row>
    <row r="21" spans="1:20" ht="12.75">
      <c r="A21" s="112" t="s">
        <v>39</v>
      </c>
      <c r="B21" s="106">
        <v>21133</v>
      </c>
      <c r="C21" s="107">
        <v>15972</v>
      </c>
      <c r="D21" s="107">
        <v>14060</v>
      </c>
      <c r="E21" s="107">
        <v>11376</v>
      </c>
      <c r="F21" s="107">
        <v>8791</v>
      </c>
      <c r="G21" s="107">
        <v>9626</v>
      </c>
      <c r="H21" s="107">
        <v>8649</v>
      </c>
      <c r="I21" s="107">
        <v>8991</v>
      </c>
      <c r="J21" s="107">
        <v>9082</v>
      </c>
      <c r="K21" s="107">
        <v>9065</v>
      </c>
      <c r="L21" s="107">
        <v>8980</v>
      </c>
      <c r="M21" s="107">
        <v>8862</v>
      </c>
      <c r="N21" s="107">
        <v>8601</v>
      </c>
      <c r="O21" s="83">
        <v>8333</v>
      </c>
      <c r="P21" s="108">
        <f t="shared" si="3"/>
        <v>14.330177932082023</v>
      </c>
      <c r="Q21" s="141">
        <v>7.028201630555467</v>
      </c>
      <c r="R21" s="108">
        <f t="shared" si="4"/>
        <v>7.034201874478629</v>
      </c>
      <c r="S21" s="109">
        <f t="shared" si="2"/>
        <v>6.816471435115503</v>
      </c>
      <c r="T21" s="66"/>
    </row>
    <row r="22" spans="1:20" ht="12.75">
      <c r="A22" s="112" t="s">
        <v>40</v>
      </c>
      <c r="B22" s="106">
        <v>1670</v>
      </c>
      <c r="C22" s="107">
        <v>1377</v>
      </c>
      <c r="D22" s="107">
        <v>1269</v>
      </c>
      <c r="E22" s="107">
        <v>1245</v>
      </c>
      <c r="F22" s="107">
        <v>1045</v>
      </c>
      <c r="G22" s="107">
        <v>1381</v>
      </c>
      <c r="H22" s="107">
        <v>1276</v>
      </c>
      <c r="I22" s="107">
        <v>1434</v>
      </c>
      <c r="J22" s="107">
        <v>1581</v>
      </c>
      <c r="K22" s="107">
        <v>1567</v>
      </c>
      <c r="L22" s="107">
        <v>1512</v>
      </c>
      <c r="M22" s="107">
        <v>1755</v>
      </c>
      <c r="N22" s="107">
        <v>1844</v>
      </c>
      <c r="O22" s="83">
        <v>2079</v>
      </c>
      <c r="P22" s="108">
        <f t="shared" si="3"/>
        <v>1.1324183573830966</v>
      </c>
      <c r="Q22" s="141">
        <v>1.3918408780890144</v>
      </c>
      <c r="R22" s="108">
        <f t="shared" si="4"/>
        <v>1.508088391644994</v>
      </c>
      <c r="S22" s="109">
        <f t="shared" si="2"/>
        <v>1.700641319285387</v>
      </c>
      <c r="T22" s="66"/>
    </row>
    <row r="23" spans="1:20" ht="12.75">
      <c r="A23" s="112" t="s">
        <v>41</v>
      </c>
      <c r="B23" s="106">
        <v>1276</v>
      </c>
      <c r="C23" s="107">
        <v>1183</v>
      </c>
      <c r="D23" s="107">
        <v>1183</v>
      </c>
      <c r="E23" s="107">
        <v>1320</v>
      </c>
      <c r="F23" s="107">
        <v>1038</v>
      </c>
      <c r="G23" s="107">
        <v>1599</v>
      </c>
      <c r="H23" s="107">
        <v>2053</v>
      </c>
      <c r="I23" s="107">
        <v>1518</v>
      </c>
      <c r="J23" s="107">
        <v>1680</v>
      </c>
      <c r="K23" s="107">
        <v>1299</v>
      </c>
      <c r="L23" s="107">
        <v>1451</v>
      </c>
      <c r="M23" s="107">
        <v>2901</v>
      </c>
      <c r="N23" s="107">
        <v>2782</v>
      </c>
      <c r="O23" s="83">
        <v>3002</v>
      </c>
      <c r="P23" s="108">
        <f t="shared" si="3"/>
        <v>0.8652489964196594</v>
      </c>
      <c r="Q23" s="141">
        <v>2.3007010754052595</v>
      </c>
      <c r="R23" s="108">
        <f t="shared" si="4"/>
        <v>2.2752179531216776</v>
      </c>
      <c r="S23" s="109">
        <f t="shared" si="2"/>
        <v>2.4556638963418624</v>
      </c>
      <c r="T23" s="66"/>
    </row>
    <row r="24" spans="1:20" ht="12.75">
      <c r="A24" s="112" t="s">
        <v>42</v>
      </c>
      <c r="B24" s="106">
        <v>4399</v>
      </c>
      <c r="C24" s="107">
        <v>3738</v>
      </c>
      <c r="D24" s="107">
        <v>3304</v>
      </c>
      <c r="E24" s="107">
        <v>2931</v>
      </c>
      <c r="F24" s="107">
        <v>2561</v>
      </c>
      <c r="G24" s="107">
        <v>2707</v>
      </c>
      <c r="H24" s="107">
        <v>2825</v>
      </c>
      <c r="I24" s="107">
        <v>2849</v>
      </c>
      <c r="J24" s="107">
        <v>2870</v>
      </c>
      <c r="K24" s="107">
        <v>3071</v>
      </c>
      <c r="L24" s="107">
        <v>3108</v>
      </c>
      <c r="M24" s="107">
        <v>3631</v>
      </c>
      <c r="N24" s="107">
        <v>3516</v>
      </c>
      <c r="O24" s="83">
        <v>3756</v>
      </c>
      <c r="P24" s="108">
        <f t="shared" si="3"/>
        <v>2.982939134208528</v>
      </c>
      <c r="Q24" s="141">
        <v>2.879643434952257</v>
      </c>
      <c r="R24" s="108">
        <f t="shared" si="4"/>
        <v>2.875509102507483</v>
      </c>
      <c r="S24" s="109">
        <f t="shared" si="2"/>
        <v>3.0724429029513773</v>
      </c>
      <c r="T24" s="66"/>
    </row>
    <row r="25" spans="1:20" ht="12.75">
      <c r="A25" s="110"/>
      <c r="B25" s="78"/>
      <c r="C25" s="114"/>
      <c r="D25" s="114"/>
      <c r="E25" s="114"/>
      <c r="F25" s="114"/>
      <c r="G25" s="114"/>
      <c r="H25" s="107"/>
      <c r="I25" s="107"/>
      <c r="J25" s="107"/>
      <c r="K25" s="114"/>
      <c r="L25" s="107"/>
      <c r="M25" s="107"/>
      <c r="N25" s="160"/>
      <c r="O25" s="83"/>
      <c r="P25" s="108"/>
      <c r="Q25" s="141"/>
      <c r="R25" s="108"/>
      <c r="S25" s="109"/>
      <c r="T25" s="66"/>
    </row>
    <row r="26" spans="1:20" ht="12.75">
      <c r="A26" s="110" t="s">
        <v>137</v>
      </c>
      <c r="B26" s="106">
        <v>13677</v>
      </c>
      <c r="C26" s="107">
        <v>13238</v>
      </c>
      <c r="D26" s="107">
        <v>14429</v>
      </c>
      <c r="E26" s="107">
        <v>13834</v>
      </c>
      <c r="F26" s="107">
        <v>13094</v>
      </c>
      <c r="G26" s="107">
        <v>14625</v>
      </c>
      <c r="H26" s="107">
        <v>14868</v>
      </c>
      <c r="I26" s="107">
        <v>15971</v>
      </c>
      <c r="J26" s="107">
        <v>16424</v>
      </c>
      <c r="K26" s="107">
        <v>18145</v>
      </c>
      <c r="L26" s="107">
        <v>18536</v>
      </c>
      <c r="M26" s="107">
        <v>20452</v>
      </c>
      <c r="N26" s="107">
        <v>21281</v>
      </c>
      <c r="O26" s="83">
        <v>21600</v>
      </c>
      <c r="P26" s="108">
        <f aca="true" t="shared" si="5" ref="P26:P32">B26/B$50*100</f>
        <v>9.274302918520126</v>
      </c>
      <c r="Q26" s="141">
        <v>16.21990292802081</v>
      </c>
      <c r="R26" s="108">
        <f aca="true" t="shared" si="6" ref="R26:R32">N26/N$50*100</f>
        <v>17.40435415542143</v>
      </c>
      <c r="S26" s="109">
        <f t="shared" si="2"/>
        <v>17.669000719848178</v>
      </c>
      <c r="T26" s="66"/>
    </row>
    <row r="27" spans="1:20" ht="12.75">
      <c r="A27" s="112" t="s">
        <v>43</v>
      </c>
      <c r="B27" s="106">
        <v>4872</v>
      </c>
      <c r="C27" s="107">
        <v>5384</v>
      </c>
      <c r="D27" s="107">
        <v>5630</v>
      </c>
      <c r="E27" s="107">
        <v>5158</v>
      </c>
      <c r="F27" s="107">
        <v>4823</v>
      </c>
      <c r="G27" s="107">
        <v>5352</v>
      </c>
      <c r="H27" s="107">
        <v>5987</v>
      </c>
      <c r="I27" s="107">
        <v>6989</v>
      </c>
      <c r="J27" s="107">
        <v>7021</v>
      </c>
      <c r="K27" s="107">
        <v>7831</v>
      </c>
      <c r="L27" s="107">
        <v>8387</v>
      </c>
      <c r="M27" s="107">
        <v>9370</v>
      </c>
      <c r="N27" s="107">
        <v>9791</v>
      </c>
      <c r="O27" s="83">
        <v>9620</v>
      </c>
      <c r="P27" s="108">
        <f t="shared" si="5"/>
        <v>3.303677986329608</v>
      </c>
      <c r="Q27" s="141">
        <v>7.431082067062144</v>
      </c>
      <c r="R27" s="108">
        <f t="shared" si="6"/>
        <v>8.00742594500875</v>
      </c>
      <c r="S27" s="109">
        <f t="shared" si="2"/>
        <v>7.8692493946731235</v>
      </c>
      <c r="T27" s="66"/>
    </row>
    <row r="28" spans="1:20" ht="12.75">
      <c r="A28" s="112" t="s">
        <v>44</v>
      </c>
      <c r="B28" s="78">
        <v>98</v>
      </c>
      <c r="C28" s="114">
        <v>141</v>
      </c>
      <c r="D28" s="114">
        <v>133</v>
      </c>
      <c r="E28" s="114">
        <v>86</v>
      </c>
      <c r="F28" s="114">
        <v>73</v>
      </c>
      <c r="G28" s="114">
        <v>94</v>
      </c>
      <c r="H28" s="107">
        <v>84</v>
      </c>
      <c r="I28" s="107">
        <v>126</v>
      </c>
      <c r="J28" s="107">
        <v>81</v>
      </c>
      <c r="K28" s="114">
        <v>70</v>
      </c>
      <c r="L28" s="107">
        <v>82</v>
      </c>
      <c r="M28" s="107">
        <v>76</v>
      </c>
      <c r="N28" s="107">
        <v>63</v>
      </c>
      <c r="O28" s="83">
        <v>85</v>
      </c>
      <c r="P28" s="108">
        <f t="shared" si="5"/>
        <v>0.06645329282846914</v>
      </c>
      <c r="Q28" s="141">
        <v>0.06027345113092028</v>
      </c>
      <c r="R28" s="108">
        <f t="shared" si="6"/>
        <v>0.051523627263359344</v>
      </c>
      <c r="S28" s="109">
        <f t="shared" si="2"/>
        <v>0.06953078986977293</v>
      </c>
      <c r="T28" s="66"/>
    </row>
    <row r="29" spans="1:20" ht="12.75">
      <c r="A29" s="112" t="s">
        <v>45</v>
      </c>
      <c r="B29" s="78">
        <v>514</v>
      </c>
      <c r="C29" s="114">
        <v>499</v>
      </c>
      <c r="D29" s="114">
        <v>617</v>
      </c>
      <c r="E29" s="114">
        <v>504</v>
      </c>
      <c r="F29" s="114">
        <v>460</v>
      </c>
      <c r="G29" s="114">
        <v>520</v>
      </c>
      <c r="H29" s="107">
        <v>488</v>
      </c>
      <c r="I29" s="107">
        <v>510</v>
      </c>
      <c r="J29" s="107">
        <v>562</v>
      </c>
      <c r="K29" s="114">
        <v>566</v>
      </c>
      <c r="L29" s="107">
        <v>564</v>
      </c>
      <c r="M29" s="107">
        <v>663</v>
      </c>
      <c r="N29" s="107">
        <v>648</v>
      </c>
      <c r="O29" s="83">
        <v>597</v>
      </c>
      <c r="P29" s="108">
        <f t="shared" si="5"/>
        <v>0.3485407399370728</v>
      </c>
      <c r="Q29" s="141">
        <v>0.5258065539447387</v>
      </c>
      <c r="R29" s="108">
        <f t="shared" si="6"/>
        <v>0.5299573089945532</v>
      </c>
      <c r="S29" s="109">
        <f t="shared" si="2"/>
        <v>0.4883515476735816</v>
      </c>
      <c r="T29" s="66"/>
    </row>
    <row r="30" spans="1:20" ht="12.75">
      <c r="A30" s="112" t="s">
        <v>46</v>
      </c>
      <c r="B30" s="106">
        <v>1813</v>
      </c>
      <c r="C30" s="107">
        <v>1572</v>
      </c>
      <c r="D30" s="107">
        <v>1868</v>
      </c>
      <c r="E30" s="107">
        <v>1964</v>
      </c>
      <c r="F30" s="107">
        <v>2160</v>
      </c>
      <c r="G30" s="107">
        <v>2558</v>
      </c>
      <c r="H30" s="107">
        <v>2727</v>
      </c>
      <c r="I30" s="107">
        <v>2774</v>
      </c>
      <c r="J30" s="107">
        <v>3244</v>
      </c>
      <c r="K30" s="107">
        <v>3913</v>
      </c>
      <c r="L30" s="107">
        <v>3462</v>
      </c>
      <c r="M30" s="107">
        <v>3390</v>
      </c>
      <c r="N30" s="107">
        <v>3610</v>
      </c>
      <c r="O30" s="83">
        <v>3702</v>
      </c>
      <c r="P30" s="108">
        <f t="shared" si="5"/>
        <v>1.2293859173266788</v>
      </c>
      <c r="Q30" s="141">
        <v>2.688513149129207</v>
      </c>
      <c r="R30" s="108">
        <f t="shared" si="6"/>
        <v>2.952385625725829</v>
      </c>
      <c r="S30" s="109">
        <f t="shared" si="2"/>
        <v>3.028270401151757</v>
      </c>
      <c r="T30" s="66"/>
    </row>
    <row r="31" spans="1:20" ht="12.75">
      <c r="A31" s="112" t="s">
        <v>47</v>
      </c>
      <c r="B31" s="78">
        <v>408</v>
      </c>
      <c r="C31" s="114">
        <v>381</v>
      </c>
      <c r="D31" s="114">
        <v>410</v>
      </c>
      <c r="E31" s="114">
        <v>385</v>
      </c>
      <c r="F31" s="114">
        <v>341</v>
      </c>
      <c r="G31" s="114">
        <v>395</v>
      </c>
      <c r="H31" s="107">
        <v>390</v>
      </c>
      <c r="I31" s="107">
        <v>379</v>
      </c>
      <c r="J31" s="107">
        <v>361</v>
      </c>
      <c r="K31" s="114">
        <v>384</v>
      </c>
      <c r="L31" s="107">
        <v>437</v>
      </c>
      <c r="M31" s="107">
        <v>425</v>
      </c>
      <c r="N31" s="107">
        <v>364</v>
      </c>
      <c r="O31" s="83">
        <v>369</v>
      </c>
      <c r="P31" s="108">
        <f t="shared" si="5"/>
        <v>0.27666268851036124</v>
      </c>
      <c r="Q31" s="141">
        <v>0.33705548329790946</v>
      </c>
      <c r="R31" s="108">
        <f t="shared" si="6"/>
        <v>0.29769206863274283</v>
      </c>
      <c r="S31" s="109">
        <f t="shared" si="2"/>
        <v>0.30184542896407307</v>
      </c>
      <c r="T31" s="66"/>
    </row>
    <row r="32" spans="1:20" ht="12.75">
      <c r="A32" s="112" t="s">
        <v>48</v>
      </c>
      <c r="B32" s="106">
        <v>5972</v>
      </c>
      <c r="C32" s="107">
        <v>5261</v>
      </c>
      <c r="D32" s="107">
        <v>5771</v>
      </c>
      <c r="E32" s="107">
        <v>5737</v>
      </c>
      <c r="F32" s="107">
        <v>5237</v>
      </c>
      <c r="G32" s="107">
        <v>5706</v>
      </c>
      <c r="H32" s="107">
        <v>5192</v>
      </c>
      <c r="I32" s="107">
        <v>5193</v>
      </c>
      <c r="J32" s="107">
        <v>5155</v>
      </c>
      <c r="K32" s="107">
        <v>5381</v>
      </c>
      <c r="L32" s="107">
        <v>5604</v>
      </c>
      <c r="M32" s="107">
        <v>6528</v>
      </c>
      <c r="N32" s="107">
        <v>6805</v>
      </c>
      <c r="O32" s="83">
        <v>7227</v>
      </c>
      <c r="P32" s="108">
        <f t="shared" si="5"/>
        <v>4.049582293587935</v>
      </c>
      <c r="Q32" s="141">
        <v>5.177172223455889</v>
      </c>
      <c r="R32" s="108">
        <f t="shared" si="6"/>
        <v>5.5653695797961955</v>
      </c>
      <c r="S32" s="109">
        <f t="shared" si="2"/>
        <v>5.911753157515869</v>
      </c>
      <c r="T32" s="66"/>
    </row>
    <row r="33" spans="1:20" ht="12.75">
      <c r="A33" s="110"/>
      <c r="B33" s="78"/>
      <c r="C33" s="114"/>
      <c r="D33" s="114"/>
      <c r="E33" s="114"/>
      <c r="F33" s="114"/>
      <c r="G33" s="114"/>
      <c r="H33" s="107"/>
      <c r="I33" s="107"/>
      <c r="J33" s="107"/>
      <c r="K33" s="114"/>
      <c r="L33" s="107"/>
      <c r="M33" s="107"/>
      <c r="N33" s="160"/>
      <c r="O33" s="83"/>
      <c r="P33" s="108"/>
      <c r="Q33" s="141"/>
      <c r="R33" s="108"/>
      <c r="S33" s="109"/>
      <c r="T33" s="66"/>
    </row>
    <row r="34" spans="1:20" ht="12.75">
      <c r="A34" s="110" t="s">
        <v>49</v>
      </c>
      <c r="B34" s="106">
        <v>1178</v>
      </c>
      <c r="C34" s="107">
        <v>1275</v>
      </c>
      <c r="D34" s="107">
        <v>1309</v>
      </c>
      <c r="E34" s="107">
        <v>1605</v>
      </c>
      <c r="F34" s="107">
        <v>2204</v>
      </c>
      <c r="G34" s="107">
        <v>2839</v>
      </c>
      <c r="H34" s="107">
        <v>2766</v>
      </c>
      <c r="I34" s="107">
        <v>3074</v>
      </c>
      <c r="J34" s="107">
        <v>3825</v>
      </c>
      <c r="K34" s="107">
        <v>4244</v>
      </c>
      <c r="L34" s="107">
        <v>4219</v>
      </c>
      <c r="M34" s="107">
        <v>4341</v>
      </c>
      <c r="N34" s="107">
        <v>4519</v>
      </c>
      <c r="O34" s="83">
        <v>4199</v>
      </c>
      <c r="P34" s="108">
        <f>B34/B$50*100</f>
        <v>0.7987957035911902</v>
      </c>
      <c r="Q34" s="141">
        <v>3.442724359991117</v>
      </c>
      <c r="R34" s="108">
        <f>N34/N$50*100</f>
        <v>3.6957979619542995</v>
      </c>
      <c r="S34" s="109">
        <f t="shared" si="2"/>
        <v>3.4348210195667828</v>
      </c>
      <c r="T34" s="66"/>
    </row>
    <row r="35" spans="1:20" ht="12.75">
      <c r="A35" s="65"/>
      <c r="B35" s="78"/>
      <c r="C35" s="114"/>
      <c r="D35" s="114"/>
      <c r="E35" s="114"/>
      <c r="F35" s="114"/>
      <c r="G35" s="114"/>
      <c r="H35" s="107"/>
      <c r="I35" s="107"/>
      <c r="J35" s="107"/>
      <c r="K35" s="114"/>
      <c r="L35" s="107"/>
      <c r="M35" s="107"/>
      <c r="N35" s="160"/>
      <c r="O35" s="283"/>
      <c r="P35" s="108"/>
      <c r="Q35" s="141"/>
      <c r="R35" s="108"/>
      <c r="S35" s="109"/>
      <c r="T35" s="66"/>
    </row>
    <row r="36" spans="1:20" ht="12.75">
      <c r="A36" s="65" t="s">
        <v>50</v>
      </c>
      <c r="B36" s="106">
        <v>21153</v>
      </c>
      <c r="C36" s="107">
        <v>21771</v>
      </c>
      <c r="D36" s="107">
        <v>23382</v>
      </c>
      <c r="E36" s="107">
        <v>20300</v>
      </c>
      <c r="F36" s="107">
        <v>20418</v>
      </c>
      <c r="G36" s="107">
        <v>21757</v>
      </c>
      <c r="H36" s="107">
        <v>19775</v>
      </c>
      <c r="I36" s="107">
        <v>20811</v>
      </c>
      <c r="J36" s="107">
        <v>24174</v>
      </c>
      <c r="K36" s="107">
        <v>17588</v>
      </c>
      <c r="L36" s="107">
        <v>16449</v>
      </c>
      <c r="M36" s="107">
        <v>17618</v>
      </c>
      <c r="N36" s="107">
        <v>16762</v>
      </c>
      <c r="O36" s="83">
        <v>13909</v>
      </c>
      <c r="P36" s="108">
        <f>B36/B$50*100</f>
        <v>14.343739828577629</v>
      </c>
      <c r="Q36" s="141">
        <v>13.972337658217809</v>
      </c>
      <c r="R36" s="108">
        <f>N36/N$50*100</f>
        <v>13.70855619346713</v>
      </c>
      <c r="S36" s="109">
        <f t="shared" si="2"/>
        <v>11.377691250572607</v>
      </c>
      <c r="T36" s="66"/>
    </row>
    <row r="37" spans="1:20" ht="12.75">
      <c r="A37" s="110" t="s">
        <v>51</v>
      </c>
      <c r="B37" s="106">
        <v>13781</v>
      </c>
      <c r="C37" s="107">
        <v>14898</v>
      </c>
      <c r="D37" s="107">
        <v>16208</v>
      </c>
      <c r="E37" s="107">
        <v>13646</v>
      </c>
      <c r="F37" s="107">
        <v>13359</v>
      </c>
      <c r="G37" s="107">
        <v>14737</v>
      </c>
      <c r="H37" s="107">
        <v>13089</v>
      </c>
      <c r="I37" s="107">
        <v>14567</v>
      </c>
      <c r="J37" s="107">
        <v>17623</v>
      </c>
      <c r="K37" s="107">
        <v>10756</v>
      </c>
      <c r="L37" s="107">
        <v>9729</v>
      </c>
      <c r="M37" s="107">
        <v>10600</v>
      </c>
      <c r="N37" s="107">
        <v>9646</v>
      </c>
      <c r="O37" s="83">
        <v>7375</v>
      </c>
      <c r="P37" s="108">
        <f>B37/B$50*100</f>
        <v>9.344824780297277</v>
      </c>
      <c r="Q37" s="141">
        <v>8.406560289312566</v>
      </c>
      <c r="R37" s="108">
        <f>N37/N$50*100</f>
        <v>7.888839818767686</v>
      </c>
      <c r="S37" s="109">
        <f t="shared" si="2"/>
        <v>6.032818532818532</v>
      </c>
      <c r="T37" s="66"/>
    </row>
    <row r="38" spans="1:20" ht="12.75">
      <c r="A38" s="110" t="s">
        <v>52</v>
      </c>
      <c r="B38" s="106">
        <v>4768</v>
      </c>
      <c r="C38" s="107">
        <v>4842</v>
      </c>
      <c r="D38" s="107">
        <v>5292</v>
      </c>
      <c r="E38" s="107">
        <v>5040</v>
      </c>
      <c r="F38" s="107">
        <v>5095</v>
      </c>
      <c r="G38" s="107">
        <v>5029</v>
      </c>
      <c r="H38" s="107">
        <v>5076</v>
      </c>
      <c r="I38" s="107">
        <v>4461</v>
      </c>
      <c r="J38" s="107">
        <v>4519</v>
      </c>
      <c r="K38" s="107">
        <v>4659</v>
      </c>
      <c r="L38" s="107">
        <v>4601</v>
      </c>
      <c r="M38" s="107">
        <v>4950</v>
      </c>
      <c r="N38" s="107">
        <v>5072</v>
      </c>
      <c r="O38" s="83">
        <v>4263</v>
      </c>
      <c r="P38" s="108">
        <f>B38/B$50*100</f>
        <v>3.2331561245524574</v>
      </c>
      <c r="Q38" s="141">
        <v>3.9257050407638867</v>
      </c>
      <c r="R38" s="108">
        <f>N38/N$50*100</f>
        <v>4.148060912377121</v>
      </c>
      <c r="S38" s="109">
        <f t="shared" si="2"/>
        <v>3.4871736142922583</v>
      </c>
      <c r="T38" s="66"/>
    </row>
    <row r="39" spans="1:20" ht="12.75">
      <c r="A39" s="110" t="s">
        <v>53</v>
      </c>
      <c r="B39" s="106">
        <v>2604</v>
      </c>
      <c r="C39" s="107">
        <v>2031</v>
      </c>
      <c r="D39" s="107">
        <v>1882</v>
      </c>
      <c r="E39" s="107">
        <v>1614</v>
      </c>
      <c r="F39" s="107">
        <v>1964</v>
      </c>
      <c r="G39" s="107">
        <v>1991</v>
      </c>
      <c r="H39" s="107">
        <v>1610</v>
      </c>
      <c r="I39" s="107">
        <v>1783</v>
      </c>
      <c r="J39" s="107">
        <v>2032</v>
      </c>
      <c r="K39" s="107">
        <v>2173</v>
      </c>
      <c r="L39" s="107">
        <v>2119</v>
      </c>
      <c r="M39" s="107">
        <v>2068</v>
      </c>
      <c r="N39" s="107">
        <v>2044</v>
      </c>
      <c r="O39" s="83">
        <v>2271</v>
      </c>
      <c r="P39" s="108">
        <f>B39/B$50*100</f>
        <v>1.7657589237278941</v>
      </c>
      <c r="Q39" s="141">
        <v>1.6400723281413572</v>
      </c>
      <c r="R39" s="108">
        <f>N39/N$50*100</f>
        <v>1.6716554623223252</v>
      </c>
      <c r="S39" s="109">
        <f t="shared" si="2"/>
        <v>1.8576991034618153</v>
      </c>
      <c r="T39" s="66"/>
    </row>
    <row r="40" spans="1:20" ht="12.75">
      <c r="A40" s="65"/>
      <c r="B40" s="78"/>
      <c r="C40" s="114"/>
      <c r="D40" s="114"/>
      <c r="E40" s="114"/>
      <c r="F40" s="114"/>
      <c r="G40" s="114"/>
      <c r="H40" s="107"/>
      <c r="I40" s="107"/>
      <c r="J40" s="107"/>
      <c r="K40" s="114"/>
      <c r="L40" s="107"/>
      <c r="M40" s="107"/>
      <c r="N40" s="160"/>
      <c r="O40" s="83"/>
      <c r="P40" s="108"/>
      <c r="Q40" s="141"/>
      <c r="R40" s="108"/>
      <c r="S40" s="109"/>
      <c r="T40" s="66"/>
    </row>
    <row r="41" spans="1:20" ht="12.75">
      <c r="A41" s="65" t="s">
        <v>54</v>
      </c>
      <c r="B41" s="106">
        <v>27225</v>
      </c>
      <c r="C41" s="107">
        <v>24285</v>
      </c>
      <c r="D41" s="107">
        <v>20610</v>
      </c>
      <c r="E41" s="107">
        <v>23952</v>
      </c>
      <c r="F41" s="107">
        <v>25551</v>
      </c>
      <c r="G41" s="107">
        <v>23166</v>
      </c>
      <c r="H41" s="107">
        <v>22797</v>
      </c>
      <c r="I41" s="107">
        <v>25435</v>
      </c>
      <c r="J41" s="107">
        <v>26874</v>
      </c>
      <c r="K41" s="107">
        <v>26613</v>
      </c>
      <c r="L41" s="107">
        <v>22805</v>
      </c>
      <c r="M41" s="107">
        <v>18169</v>
      </c>
      <c r="N41" s="107">
        <v>14802</v>
      </c>
      <c r="O41" s="83">
        <v>13984</v>
      </c>
      <c r="P41" s="108">
        <f>B41/B$50*100</f>
        <v>18.461131604643594</v>
      </c>
      <c r="Q41" s="141">
        <v>14.409320178916982</v>
      </c>
      <c r="R41" s="108">
        <f>N41/N$50*100</f>
        <v>12.105598900829285</v>
      </c>
      <c r="S41" s="109">
        <f t="shared" si="2"/>
        <v>11.439041947516523</v>
      </c>
      <c r="T41" s="66"/>
    </row>
    <row r="42" spans="1:20" ht="12.75">
      <c r="A42" s="65"/>
      <c r="B42" s="78"/>
      <c r="C42" s="114"/>
      <c r="D42" s="114"/>
      <c r="E42" s="114"/>
      <c r="F42" s="114"/>
      <c r="G42" s="114"/>
      <c r="H42" s="107"/>
      <c r="I42" s="107"/>
      <c r="J42" s="107"/>
      <c r="K42" s="114"/>
      <c r="L42" s="107"/>
      <c r="M42" s="107"/>
      <c r="N42" s="160"/>
      <c r="O42" s="283"/>
      <c r="P42" s="108"/>
      <c r="Q42" s="141"/>
      <c r="R42" s="108"/>
      <c r="S42" s="109"/>
      <c r="T42" s="66"/>
    </row>
    <row r="43" spans="1:20" ht="12.75">
      <c r="A43" s="65" t="s">
        <v>55</v>
      </c>
      <c r="B43" s="106">
        <v>4490</v>
      </c>
      <c r="C43" s="107">
        <v>4523</v>
      </c>
      <c r="D43" s="107">
        <v>4820</v>
      </c>
      <c r="E43" s="107">
        <v>3945</v>
      </c>
      <c r="F43" s="107">
        <v>2960</v>
      </c>
      <c r="G43" s="107">
        <v>3073</v>
      </c>
      <c r="H43" s="107">
        <v>3831</v>
      </c>
      <c r="I43" s="107">
        <v>4327</v>
      </c>
      <c r="J43" s="107">
        <v>4518</v>
      </c>
      <c r="K43" s="107">
        <v>7803</v>
      </c>
      <c r="L43" s="107">
        <v>6696</v>
      </c>
      <c r="M43" s="107">
        <v>6442</v>
      </c>
      <c r="N43" s="107">
        <v>6353</v>
      </c>
      <c r="O43" s="83">
        <v>6993</v>
      </c>
      <c r="P43" s="108">
        <f>B43/B$50*100</f>
        <v>3.0446457632635346</v>
      </c>
      <c r="Q43" s="141">
        <v>5.108968055070901</v>
      </c>
      <c r="R43" s="108">
        <f>N43/N$50*100</f>
        <v>5.195708000065427</v>
      </c>
      <c r="S43" s="109">
        <f t="shared" si="2"/>
        <v>5.720338983050848</v>
      </c>
      <c r="T43" s="66"/>
    </row>
    <row r="44" spans="1:20" ht="12.75">
      <c r="A44" s="110" t="s">
        <v>56</v>
      </c>
      <c r="B44" s="106">
        <v>3155</v>
      </c>
      <c r="C44" s="107">
        <v>2945</v>
      </c>
      <c r="D44" s="107">
        <v>2850</v>
      </c>
      <c r="E44" s="107">
        <v>2269</v>
      </c>
      <c r="F44" s="107">
        <v>1602</v>
      </c>
      <c r="G44" s="107">
        <v>1640</v>
      </c>
      <c r="H44" s="107">
        <v>1996</v>
      </c>
      <c r="I44" s="107">
        <v>2221</v>
      </c>
      <c r="J44" s="107">
        <v>2396</v>
      </c>
      <c r="K44" s="107">
        <v>4735</v>
      </c>
      <c r="L44" s="107">
        <v>3689</v>
      </c>
      <c r="M44" s="107">
        <v>3429</v>
      </c>
      <c r="N44" s="107">
        <v>3208</v>
      </c>
      <c r="O44" s="83">
        <v>3362</v>
      </c>
      <c r="P44" s="108">
        <f>B44/B$50*100</f>
        <v>2.1393891721818377</v>
      </c>
      <c r="Q44" s="141">
        <v>2.7194429464200742</v>
      </c>
      <c r="R44" s="108">
        <f>N44/N$50*100</f>
        <v>2.6236158136643932</v>
      </c>
      <c r="S44" s="109">
        <f t="shared" si="2"/>
        <v>2.7501472416726656</v>
      </c>
      <c r="T44" s="66"/>
    </row>
    <row r="45" spans="1:20" ht="12.75">
      <c r="A45" s="110" t="s">
        <v>57</v>
      </c>
      <c r="B45" s="106">
        <v>1335</v>
      </c>
      <c r="C45" s="107">
        <v>1578</v>
      </c>
      <c r="D45" s="107">
        <v>1970</v>
      </c>
      <c r="E45" s="107">
        <v>1676</v>
      </c>
      <c r="F45" s="107">
        <v>1358</v>
      </c>
      <c r="G45" s="107">
        <v>1433</v>
      </c>
      <c r="H45" s="107">
        <v>1835</v>
      </c>
      <c r="I45" s="107">
        <v>2106</v>
      </c>
      <c r="J45" s="107">
        <v>2122</v>
      </c>
      <c r="K45" s="107">
        <v>3068</v>
      </c>
      <c r="L45" s="107">
        <v>3007</v>
      </c>
      <c r="M45" s="107">
        <v>3013</v>
      </c>
      <c r="N45" s="107">
        <v>3145</v>
      </c>
      <c r="O45" s="83">
        <v>3631</v>
      </c>
      <c r="P45" s="108">
        <f>B45/B$50*100</f>
        <v>0.9052565910816969</v>
      </c>
      <c r="Q45" s="141">
        <v>2.3895251086508265</v>
      </c>
      <c r="R45" s="108">
        <f>N45/N$50*100</f>
        <v>2.5720921864010338</v>
      </c>
      <c r="S45" s="109">
        <f t="shared" si="2"/>
        <v>2.9701917413781818</v>
      </c>
      <c r="T45" s="66"/>
    </row>
    <row r="46" spans="1:20" ht="12.75">
      <c r="A46" s="65"/>
      <c r="B46" s="78"/>
      <c r="C46" s="114"/>
      <c r="D46" s="114"/>
      <c r="E46" s="114"/>
      <c r="F46" s="114"/>
      <c r="G46" s="114"/>
      <c r="H46" s="107"/>
      <c r="I46" s="107"/>
      <c r="J46" s="107"/>
      <c r="K46" s="114"/>
      <c r="L46" s="107"/>
      <c r="M46" s="107"/>
      <c r="N46" s="160"/>
      <c r="O46" s="83"/>
      <c r="P46" s="108"/>
      <c r="Q46" s="141"/>
      <c r="R46" s="108"/>
      <c r="S46" s="109"/>
      <c r="T46" s="66"/>
    </row>
    <row r="47" spans="1:20" ht="12.75">
      <c r="A47" s="65" t="s">
        <v>130</v>
      </c>
      <c r="B47" s="106">
        <v>3065</v>
      </c>
      <c r="C47" s="107">
        <v>3480</v>
      </c>
      <c r="D47" s="107">
        <v>3706</v>
      </c>
      <c r="E47" s="107">
        <v>3369</v>
      </c>
      <c r="F47" s="107">
        <v>3267</v>
      </c>
      <c r="G47" s="107">
        <v>3000</v>
      </c>
      <c r="H47" s="107">
        <v>3294</v>
      </c>
      <c r="I47" s="107">
        <v>2671</v>
      </c>
      <c r="J47" s="107">
        <v>3179</v>
      </c>
      <c r="K47" s="107">
        <v>2905</v>
      </c>
      <c r="L47" s="107">
        <v>2838</v>
      </c>
      <c r="M47" s="107">
        <v>2883</v>
      </c>
      <c r="N47" s="107">
        <v>2853</v>
      </c>
      <c r="O47" s="83">
        <v>2918</v>
      </c>
      <c r="P47" s="108">
        <f>B47/B$50*100</f>
        <v>2.078360637951611</v>
      </c>
      <c r="Q47" s="141">
        <v>2.2864257843479363</v>
      </c>
      <c r="R47" s="108">
        <f>N47/N$50*100</f>
        <v>2.3332842632121302</v>
      </c>
      <c r="S47" s="109">
        <f t="shared" si="2"/>
        <v>2.386951115764675</v>
      </c>
      <c r="T47" s="66"/>
    </row>
    <row r="48" spans="1:20" ht="12.75">
      <c r="A48" s="65"/>
      <c r="B48" s="78"/>
      <c r="C48" s="114"/>
      <c r="D48" s="114"/>
      <c r="E48" s="114"/>
      <c r="F48" s="114"/>
      <c r="G48" s="114"/>
      <c r="H48" s="107"/>
      <c r="I48" s="107"/>
      <c r="J48" s="107"/>
      <c r="K48" s="114"/>
      <c r="L48" s="114"/>
      <c r="M48" s="114"/>
      <c r="N48" s="160"/>
      <c r="O48" s="283"/>
      <c r="P48" s="108"/>
      <c r="Q48" s="141"/>
      <c r="R48" s="108"/>
      <c r="S48" s="109"/>
      <c r="T48" s="66"/>
    </row>
    <row r="49" spans="1:20" ht="12.75">
      <c r="A49" s="65" t="s">
        <v>58</v>
      </c>
      <c r="B49" s="106">
        <v>4080</v>
      </c>
      <c r="C49" s="107">
        <v>5439</v>
      </c>
      <c r="D49" s="107">
        <v>6471</v>
      </c>
      <c r="E49" s="107">
        <v>4706</v>
      </c>
      <c r="F49" s="107">
        <v>5021</v>
      </c>
      <c r="G49" s="107">
        <v>4880</v>
      </c>
      <c r="H49" s="107">
        <v>5895</v>
      </c>
      <c r="I49" s="107">
        <v>4289</v>
      </c>
      <c r="J49" s="107">
        <v>3868</v>
      </c>
      <c r="K49" s="107">
        <v>3136</v>
      </c>
      <c r="L49" s="107">
        <v>2968</v>
      </c>
      <c r="M49" s="107">
        <v>3133</v>
      </c>
      <c r="N49" s="107">
        <v>2742</v>
      </c>
      <c r="O49" s="120">
        <v>2833</v>
      </c>
      <c r="P49" s="108">
        <f>B49/B$50*100</f>
        <v>2.7666268851036127</v>
      </c>
      <c r="Q49" s="141">
        <v>2.4846937156996476</v>
      </c>
      <c r="R49" s="108">
        <f>N49/N$50*100</f>
        <v>2.242504538986211</v>
      </c>
      <c r="S49" s="109">
        <f t="shared" si="2"/>
        <v>2.3174203258949024</v>
      </c>
      <c r="T49" s="66"/>
    </row>
    <row r="50" spans="1:20" ht="12.75">
      <c r="A50" s="68" t="s">
        <v>11</v>
      </c>
      <c r="B50" s="115">
        <v>147472</v>
      </c>
      <c r="C50" s="116">
        <v>133765</v>
      </c>
      <c r="D50" s="116">
        <v>130790</v>
      </c>
      <c r="E50" s="116">
        <v>120232</v>
      </c>
      <c r="F50" s="116">
        <v>114451</v>
      </c>
      <c r="G50" s="116">
        <v>118369</v>
      </c>
      <c r="H50" s="116">
        <v>115538</v>
      </c>
      <c r="I50" s="116">
        <v>120693</v>
      </c>
      <c r="J50" s="116">
        <v>128668</v>
      </c>
      <c r="K50" s="116">
        <v>127663</v>
      </c>
      <c r="L50" s="116">
        <v>122999</v>
      </c>
      <c r="M50" s="116">
        <v>126092</v>
      </c>
      <c r="N50" s="161">
        <v>122274</v>
      </c>
      <c r="O50" s="161">
        <v>122248</v>
      </c>
      <c r="P50" s="116">
        <v>100</v>
      </c>
      <c r="Q50" s="116">
        <v>100</v>
      </c>
      <c r="R50" s="162">
        <v>100</v>
      </c>
      <c r="S50" s="144">
        <v>100</v>
      </c>
      <c r="T50" s="66"/>
    </row>
    <row r="51" spans="1:20" ht="12.75">
      <c r="A51" s="89"/>
      <c r="B51" s="89"/>
      <c r="C51" s="89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5"/>
      <c r="O51" s="65"/>
      <c r="P51" s="66"/>
      <c r="Q51" s="66"/>
      <c r="R51" s="65"/>
      <c r="S51" s="66"/>
      <c r="T51" s="66"/>
    </row>
    <row r="52" spans="1:20" ht="12.75">
      <c r="A52" s="163" t="s">
        <v>59</v>
      </c>
      <c r="B52" s="88" t="s">
        <v>60</v>
      </c>
      <c r="C52" s="89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5"/>
      <c r="P52" s="66"/>
      <c r="Q52" s="66"/>
      <c r="R52" s="65"/>
      <c r="S52" s="66"/>
      <c r="T52" s="66"/>
    </row>
    <row r="53" spans="1:20" ht="12.75">
      <c r="A53" s="163" t="s">
        <v>64</v>
      </c>
      <c r="B53" s="88" t="s">
        <v>132</v>
      </c>
      <c r="C53" s="89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5"/>
      <c r="P53" s="66"/>
      <c r="Q53" s="66"/>
      <c r="R53" s="65"/>
      <c r="S53" s="66"/>
      <c r="T53" s="66"/>
    </row>
    <row r="54" spans="1:20" ht="12.75">
      <c r="A54" s="163"/>
      <c r="B54" s="88" t="s">
        <v>133</v>
      </c>
      <c r="C54" s="89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5"/>
      <c r="P54" s="66"/>
      <c r="Q54" s="66"/>
      <c r="R54" s="65"/>
      <c r="S54" s="66"/>
      <c r="T54" s="66"/>
    </row>
    <row r="55" spans="1:20" ht="12.75">
      <c r="A55" s="163" t="s">
        <v>62</v>
      </c>
      <c r="B55" s="89" t="s">
        <v>138</v>
      </c>
      <c r="C55" s="89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5"/>
      <c r="P55" s="66"/>
      <c r="Q55" s="66"/>
      <c r="R55" s="65"/>
      <c r="S55" s="66"/>
      <c r="T55" s="66"/>
    </row>
    <row r="56" spans="1:20" ht="12.75">
      <c r="A56" s="163" t="s">
        <v>9</v>
      </c>
      <c r="B56" s="89"/>
      <c r="C56" s="89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5"/>
      <c r="O56" s="65"/>
      <c r="P56" s="66"/>
      <c r="Q56" s="66"/>
      <c r="R56" s="65"/>
      <c r="S56" s="66"/>
      <c r="T56" s="66"/>
    </row>
    <row r="57" spans="1:3" ht="12.75">
      <c r="A57" s="21"/>
      <c r="B57" s="21"/>
      <c r="C57" s="21"/>
    </row>
  </sheetData>
  <printOptions/>
  <pageMargins left="0.75" right="0.75" top="0.8" bottom="1" header="0.5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X77"/>
  <sheetViews>
    <sheetView zoomScale="75" zoomScaleNormal="75" workbookViewId="0" topLeftCell="A1">
      <selection activeCell="B57" sqref="B57"/>
    </sheetView>
  </sheetViews>
  <sheetFormatPr defaultColWidth="9.140625" defaultRowHeight="12.75"/>
  <cols>
    <col min="1" max="1" width="69.57421875" style="19" customWidth="1"/>
    <col min="2" max="13" width="7.28125" style="19" customWidth="1"/>
    <col min="14" max="15" width="7.28125" style="1" customWidth="1"/>
    <col min="16" max="17" width="7.28125" style="19" customWidth="1"/>
    <col min="18" max="18" width="7.28125" style="1" customWidth="1"/>
    <col min="19" max="19" width="7.28125" style="19" customWidth="1"/>
    <col min="20" max="20" width="1.57421875" style="19" customWidth="1"/>
    <col min="21" max="16384" width="9.140625" style="19" customWidth="1"/>
  </cols>
  <sheetData>
    <row r="1" spans="1:20" ht="12.75">
      <c r="A1" s="105" t="s">
        <v>147</v>
      </c>
      <c r="B1" s="105" t="s">
        <v>65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65"/>
      <c r="O1" s="65"/>
      <c r="P1" s="105"/>
      <c r="Q1" s="105"/>
      <c r="R1" s="65"/>
      <c r="S1" s="66"/>
      <c r="T1" s="66"/>
    </row>
    <row r="2" spans="1:20" ht="12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4"/>
      <c r="T2" s="66"/>
    </row>
    <row r="3" spans="1:24" s="22" customFormat="1" ht="12.75" customHeight="1">
      <c r="A3" s="90"/>
      <c r="B3" s="95">
        <v>1995</v>
      </c>
      <c r="C3" s="96">
        <v>1996</v>
      </c>
      <c r="D3" s="96">
        <v>1997</v>
      </c>
      <c r="E3" s="96">
        <v>1998</v>
      </c>
      <c r="F3" s="96">
        <v>1999</v>
      </c>
      <c r="G3" s="96">
        <v>2000</v>
      </c>
      <c r="H3" s="96">
        <v>2001</v>
      </c>
      <c r="I3" s="96">
        <v>2002</v>
      </c>
      <c r="J3" s="97">
        <v>2003</v>
      </c>
      <c r="K3" s="97">
        <v>2004</v>
      </c>
      <c r="L3" s="97">
        <v>2005</v>
      </c>
      <c r="M3" s="97">
        <v>2006</v>
      </c>
      <c r="N3" s="97">
        <v>2007</v>
      </c>
      <c r="O3" s="97">
        <v>2008</v>
      </c>
      <c r="P3" s="96">
        <v>1995</v>
      </c>
      <c r="Q3" s="97">
        <v>2006</v>
      </c>
      <c r="R3" s="97">
        <v>2007</v>
      </c>
      <c r="S3" s="144">
        <v>2008</v>
      </c>
      <c r="T3" s="66"/>
      <c r="U3" s="19"/>
      <c r="V3" s="19"/>
      <c r="W3" s="19"/>
      <c r="X3" s="19"/>
    </row>
    <row r="4" spans="1:20" ht="12.75" customHeight="1">
      <c r="A4" s="90"/>
      <c r="B4" s="99" t="s">
        <v>24</v>
      </c>
      <c r="C4" s="100"/>
      <c r="D4" s="100"/>
      <c r="E4" s="100"/>
      <c r="F4" s="100"/>
      <c r="G4" s="101"/>
      <c r="H4" s="100"/>
      <c r="I4" s="100"/>
      <c r="J4" s="100"/>
      <c r="K4" s="100"/>
      <c r="L4" s="100"/>
      <c r="M4" s="100"/>
      <c r="N4" s="124"/>
      <c r="O4" s="170"/>
      <c r="P4" s="100" t="s">
        <v>18</v>
      </c>
      <c r="Q4" s="101"/>
      <c r="R4" s="124"/>
      <c r="S4" s="131"/>
      <c r="T4" s="66"/>
    </row>
    <row r="5" spans="1:20" ht="12.75" customHeight="1">
      <c r="A5" s="105" t="s">
        <v>66</v>
      </c>
      <c r="B5" s="74">
        <v>53290</v>
      </c>
      <c r="C5" s="164">
        <v>45083</v>
      </c>
      <c r="D5" s="164">
        <v>41612</v>
      </c>
      <c r="E5" s="164">
        <v>34300</v>
      </c>
      <c r="F5" s="164">
        <v>26253</v>
      </c>
      <c r="G5" s="164">
        <v>31645</v>
      </c>
      <c r="H5" s="164">
        <v>28271</v>
      </c>
      <c r="I5" s="164">
        <v>27812</v>
      </c>
      <c r="J5" s="164">
        <v>26996</v>
      </c>
      <c r="K5" s="164">
        <v>28014</v>
      </c>
      <c r="L5" s="164">
        <v>28362</v>
      </c>
      <c r="M5" s="164">
        <v>30644</v>
      </c>
      <c r="N5" s="160">
        <v>30460</v>
      </c>
      <c r="O5" s="75">
        <v>35339</v>
      </c>
      <c r="P5" s="284">
        <v>36.13567321254204</v>
      </c>
      <c r="Q5" s="159">
        <v>24.302889953367384</v>
      </c>
      <c r="R5" s="159">
        <v>24.91126486415755</v>
      </c>
      <c r="S5" s="165">
        <f>O5/O$51*100</f>
        <v>28.907630390681238</v>
      </c>
      <c r="T5" s="66"/>
    </row>
    <row r="6" spans="1:20" ht="12.75" customHeight="1">
      <c r="A6" s="166" t="s">
        <v>67</v>
      </c>
      <c r="B6" s="74">
        <v>29924</v>
      </c>
      <c r="C6" s="164">
        <v>25978</v>
      </c>
      <c r="D6" s="164">
        <v>23886</v>
      </c>
      <c r="E6" s="164">
        <v>18956</v>
      </c>
      <c r="F6" s="164">
        <v>14880</v>
      </c>
      <c r="G6" s="164">
        <v>16975</v>
      </c>
      <c r="H6" s="164">
        <v>15368</v>
      </c>
      <c r="I6" s="164">
        <v>14266</v>
      </c>
      <c r="J6" s="164">
        <v>13446</v>
      </c>
      <c r="K6" s="164">
        <v>14024</v>
      </c>
      <c r="L6" s="164">
        <v>13746</v>
      </c>
      <c r="M6" s="164">
        <v>14319</v>
      </c>
      <c r="N6" s="160">
        <v>14663</v>
      </c>
      <c r="O6" s="283">
        <v>17405</v>
      </c>
      <c r="P6" s="284">
        <v>20.291309536725617</v>
      </c>
      <c r="Q6" s="159">
        <v>11.355994036100626</v>
      </c>
      <c r="R6" s="159">
        <v>11.99191978670854</v>
      </c>
      <c r="S6" s="165">
        <f>O6/O$51*100</f>
        <v>14.237451737451737</v>
      </c>
      <c r="T6" s="66"/>
    </row>
    <row r="7" spans="1:20" ht="12.75" customHeight="1">
      <c r="A7" s="166" t="s">
        <v>68</v>
      </c>
      <c r="B7" s="7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0"/>
      <c r="O7" s="283"/>
      <c r="P7" s="284"/>
      <c r="Q7" s="159"/>
      <c r="R7" s="159"/>
      <c r="S7" s="165"/>
      <c r="T7" s="66"/>
    </row>
    <row r="8" spans="1:24" s="23" customFormat="1" ht="12.75" customHeight="1">
      <c r="A8" s="167" t="s">
        <v>69</v>
      </c>
      <c r="B8" s="74">
        <v>21592</v>
      </c>
      <c r="C8" s="164">
        <v>18883</v>
      </c>
      <c r="D8" s="164">
        <v>17203</v>
      </c>
      <c r="E8" s="164">
        <v>14225</v>
      </c>
      <c r="F8" s="164">
        <v>11414</v>
      </c>
      <c r="G8" s="164">
        <v>11932</v>
      </c>
      <c r="H8" s="164">
        <v>11033</v>
      </c>
      <c r="I8" s="164">
        <v>9899</v>
      </c>
      <c r="J8" s="164">
        <v>9557</v>
      </c>
      <c r="K8" s="164">
        <v>10037</v>
      </c>
      <c r="L8" s="164">
        <v>10148</v>
      </c>
      <c r="M8" s="164">
        <v>11301</v>
      </c>
      <c r="N8" s="164">
        <v>11931</v>
      </c>
      <c r="O8" s="75">
        <v>14100</v>
      </c>
      <c r="P8" s="282">
        <v>14.641423456656181</v>
      </c>
      <c r="Q8" s="159">
        <v>8.962503568822765</v>
      </c>
      <c r="R8" s="159">
        <v>9.757593601256195</v>
      </c>
      <c r="S8" s="165">
        <f>O8/O$51*100</f>
        <v>11.53393102545645</v>
      </c>
      <c r="T8" s="66"/>
      <c r="U8" s="19"/>
      <c r="V8" s="19"/>
      <c r="W8" s="19"/>
      <c r="X8" s="19"/>
    </row>
    <row r="9" spans="1:20" ht="12.75" customHeight="1">
      <c r="A9" s="166" t="s">
        <v>70</v>
      </c>
      <c r="B9" s="74">
        <v>23366</v>
      </c>
      <c r="C9" s="164">
        <v>19105</v>
      </c>
      <c r="D9" s="164">
        <v>17726</v>
      </c>
      <c r="E9" s="164">
        <v>15344</v>
      </c>
      <c r="F9" s="164">
        <v>11373</v>
      </c>
      <c r="G9" s="164">
        <v>14670</v>
      </c>
      <c r="H9" s="164">
        <v>12903</v>
      </c>
      <c r="I9" s="164">
        <v>13546</v>
      </c>
      <c r="J9" s="164">
        <v>13550</v>
      </c>
      <c r="K9" s="164">
        <v>13990</v>
      </c>
      <c r="L9" s="164">
        <v>14616</v>
      </c>
      <c r="M9" s="164">
        <v>16325</v>
      </c>
      <c r="N9" s="160">
        <v>15797</v>
      </c>
      <c r="O9" s="283">
        <v>17934</v>
      </c>
      <c r="P9" s="284">
        <v>15.844363675816425</v>
      </c>
      <c r="Q9" s="159">
        <v>12.946895917266756</v>
      </c>
      <c r="R9" s="159">
        <v>12.919345077449007</v>
      </c>
      <c r="S9" s="165">
        <f>O9/O$51*100</f>
        <v>14.6701786532295</v>
      </c>
      <c r="T9" s="66"/>
    </row>
    <row r="10" spans="1:20" ht="12.75" customHeight="1">
      <c r="A10" s="112" t="s">
        <v>71</v>
      </c>
      <c r="B10" s="74">
        <v>592</v>
      </c>
      <c r="C10" s="164">
        <v>509</v>
      </c>
      <c r="D10" s="164">
        <v>542</v>
      </c>
      <c r="E10" s="164">
        <v>574</v>
      </c>
      <c r="F10" s="164">
        <v>435</v>
      </c>
      <c r="G10" s="164">
        <v>531</v>
      </c>
      <c r="H10" s="164">
        <v>507</v>
      </c>
      <c r="I10" s="164">
        <v>609</v>
      </c>
      <c r="J10" s="164">
        <v>681</v>
      </c>
      <c r="K10" s="164">
        <v>2382</v>
      </c>
      <c r="L10" s="164">
        <v>1857</v>
      </c>
      <c r="M10" s="164">
        <v>1364</v>
      </c>
      <c r="N10" s="160">
        <v>1063</v>
      </c>
      <c r="O10" s="283">
        <v>1352</v>
      </c>
      <c r="P10" s="284">
        <v>0.40143213626993596</v>
      </c>
      <c r="Q10" s="159">
        <v>1.0817498334549376</v>
      </c>
      <c r="R10" s="159">
        <v>0.8693589806500155</v>
      </c>
      <c r="S10" s="165">
        <f>O10/O$51*100</f>
        <v>1.1059485635756823</v>
      </c>
      <c r="T10" s="66"/>
    </row>
    <row r="11" spans="1:20" ht="12.75" customHeight="1">
      <c r="A11" s="112" t="s">
        <v>68</v>
      </c>
      <c r="B11" s="7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0"/>
      <c r="O11" s="283"/>
      <c r="P11" s="284"/>
      <c r="Q11" s="159"/>
      <c r="R11" s="159"/>
      <c r="S11" s="165"/>
      <c r="T11" s="66"/>
    </row>
    <row r="12" spans="1:20" ht="12.75" customHeight="1">
      <c r="A12" s="168" t="s">
        <v>72</v>
      </c>
      <c r="B12" s="74">
        <v>486</v>
      </c>
      <c r="C12" s="164">
        <v>436</v>
      </c>
      <c r="D12" s="164">
        <v>467</v>
      </c>
      <c r="E12" s="164">
        <v>418</v>
      </c>
      <c r="F12" s="164">
        <v>356</v>
      </c>
      <c r="G12" s="164">
        <v>420</v>
      </c>
      <c r="H12" s="164">
        <v>441</v>
      </c>
      <c r="I12" s="164">
        <v>496</v>
      </c>
      <c r="J12" s="164">
        <v>588</v>
      </c>
      <c r="K12" s="164">
        <v>2286</v>
      </c>
      <c r="L12" s="164">
        <v>1733</v>
      </c>
      <c r="M12" s="164">
        <v>1191</v>
      </c>
      <c r="N12" s="160">
        <v>920</v>
      </c>
      <c r="O12" s="283">
        <v>1201</v>
      </c>
      <c r="P12" s="284">
        <v>0.32955408484322446</v>
      </c>
      <c r="Q12" s="159">
        <v>0.9445484249595534</v>
      </c>
      <c r="R12" s="159">
        <v>0.7524085251157238</v>
      </c>
      <c r="S12" s="165">
        <f>O12/O$51*100</f>
        <v>0.9824291603952621</v>
      </c>
      <c r="T12" s="66"/>
    </row>
    <row r="13" spans="1:20" ht="12.75" customHeight="1">
      <c r="A13" s="112" t="s">
        <v>73</v>
      </c>
      <c r="B13" s="74">
        <v>1960</v>
      </c>
      <c r="C13" s="164">
        <v>834</v>
      </c>
      <c r="D13" s="164">
        <v>607</v>
      </c>
      <c r="E13" s="164">
        <v>545</v>
      </c>
      <c r="F13" s="164">
        <v>469</v>
      </c>
      <c r="G13" s="164">
        <v>429</v>
      </c>
      <c r="H13" s="164">
        <v>430</v>
      </c>
      <c r="I13" s="164">
        <v>395</v>
      </c>
      <c r="J13" s="164">
        <v>396</v>
      </c>
      <c r="K13" s="164">
        <v>483</v>
      </c>
      <c r="L13" s="164">
        <v>362</v>
      </c>
      <c r="M13" s="164">
        <v>365</v>
      </c>
      <c r="N13" s="160">
        <v>263</v>
      </c>
      <c r="O13" s="283">
        <v>365</v>
      </c>
      <c r="P13" s="284">
        <v>1.3290658565693827</v>
      </c>
      <c r="Q13" s="159">
        <v>0.28947117977349873</v>
      </c>
      <c r="R13" s="159">
        <v>0.2150906979406906</v>
      </c>
      <c r="S13" s="165">
        <f>O13/O$51*100</f>
        <v>0.29857339179373077</v>
      </c>
      <c r="T13" s="66"/>
    </row>
    <row r="14" spans="1:20" ht="12.75" customHeight="1">
      <c r="A14" s="112" t="s">
        <v>68</v>
      </c>
      <c r="B14" s="7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0"/>
      <c r="O14" s="283"/>
      <c r="P14" s="284"/>
      <c r="Q14" s="159"/>
      <c r="R14" s="159"/>
      <c r="S14" s="165"/>
      <c r="T14" s="66"/>
    </row>
    <row r="15" spans="1:20" ht="12.75" customHeight="1">
      <c r="A15" s="113" t="s">
        <v>74</v>
      </c>
      <c r="B15" s="74">
        <v>1904</v>
      </c>
      <c r="C15" s="164">
        <v>765</v>
      </c>
      <c r="D15" s="164">
        <v>585</v>
      </c>
      <c r="E15" s="164">
        <v>526</v>
      </c>
      <c r="F15" s="164">
        <v>394</v>
      </c>
      <c r="G15" s="164">
        <v>402</v>
      </c>
      <c r="H15" s="164">
        <v>400</v>
      </c>
      <c r="I15" s="164">
        <v>376</v>
      </c>
      <c r="J15" s="164">
        <v>384</v>
      </c>
      <c r="K15" s="164">
        <v>464</v>
      </c>
      <c r="L15" s="164">
        <v>344</v>
      </c>
      <c r="M15" s="164">
        <v>321</v>
      </c>
      <c r="N15" s="160">
        <v>256</v>
      </c>
      <c r="O15" s="283">
        <v>288</v>
      </c>
      <c r="P15" s="284">
        <v>1.291092546381686</v>
      </c>
      <c r="Q15" s="159">
        <v>0.2545760238555975</v>
      </c>
      <c r="R15" s="159">
        <v>0.20936585046698397</v>
      </c>
      <c r="S15" s="165">
        <f>O15/O$51*100</f>
        <v>0.2355866762646424</v>
      </c>
      <c r="T15" s="66"/>
    </row>
    <row r="16" spans="1:20" ht="12.75" customHeight="1">
      <c r="A16" s="112" t="s">
        <v>75</v>
      </c>
      <c r="B16" s="74">
        <v>7463</v>
      </c>
      <c r="C16" s="164">
        <v>6360</v>
      </c>
      <c r="D16" s="164">
        <v>6150</v>
      </c>
      <c r="E16" s="164">
        <v>6127</v>
      </c>
      <c r="F16" s="164">
        <v>4086</v>
      </c>
      <c r="G16" s="164">
        <v>6577</v>
      </c>
      <c r="H16" s="164">
        <v>5385</v>
      </c>
      <c r="I16" s="164">
        <v>5912</v>
      </c>
      <c r="J16" s="164">
        <v>5234</v>
      </c>
      <c r="K16" s="164">
        <v>3926</v>
      </c>
      <c r="L16" s="164">
        <v>4496</v>
      </c>
      <c r="M16" s="164">
        <v>4810</v>
      </c>
      <c r="N16" s="160">
        <v>4376</v>
      </c>
      <c r="O16" s="283">
        <v>4833</v>
      </c>
      <c r="P16" s="284">
        <v>5.060621677335359</v>
      </c>
      <c r="Q16" s="159">
        <v>3.814674999206928</v>
      </c>
      <c r="R16" s="159">
        <v>3.578847506420008</v>
      </c>
      <c r="S16" s="165">
        <f>O16/O$51*100</f>
        <v>3.9534389110660295</v>
      </c>
      <c r="T16" s="66"/>
    </row>
    <row r="17" spans="1:20" ht="12.75" customHeight="1">
      <c r="A17" s="112" t="s">
        <v>68</v>
      </c>
      <c r="B17" s="7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0"/>
      <c r="O17" s="283"/>
      <c r="P17" s="284"/>
      <c r="Q17" s="159"/>
      <c r="R17" s="159"/>
      <c r="S17" s="165"/>
      <c r="T17" s="66"/>
    </row>
    <row r="18" spans="1:20" ht="12.75" customHeight="1">
      <c r="A18" s="113" t="s">
        <v>76</v>
      </c>
      <c r="B18" s="74">
        <v>3056</v>
      </c>
      <c r="C18" s="164">
        <v>2074</v>
      </c>
      <c r="D18" s="164">
        <v>1945</v>
      </c>
      <c r="E18" s="164">
        <v>1613</v>
      </c>
      <c r="F18" s="164">
        <v>1166</v>
      </c>
      <c r="G18" s="164">
        <v>1088</v>
      </c>
      <c r="H18" s="164">
        <v>1024</v>
      </c>
      <c r="I18" s="164">
        <v>976</v>
      </c>
      <c r="J18" s="164">
        <v>1021</v>
      </c>
      <c r="K18" s="164">
        <v>967</v>
      </c>
      <c r="L18" s="164">
        <v>1357</v>
      </c>
      <c r="M18" s="164">
        <v>2016</v>
      </c>
      <c r="N18" s="160">
        <v>1795</v>
      </c>
      <c r="O18" s="283">
        <v>1884</v>
      </c>
      <c r="P18" s="284">
        <v>2.0722577845285883</v>
      </c>
      <c r="Q18" s="159">
        <v>1.5988325984202012</v>
      </c>
      <c r="R18" s="159">
        <v>1.4680144593290478</v>
      </c>
      <c r="S18" s="165">
        <f>O18/O$51*100</f>
        <v>1.5411295072312021</v>
      </c>
      <c r="T18" s="66"/>
    </row>
    <row r="19" spans="1:20" ht="12.75" customHeight="1">
      <c r="A19" s="113" t="s">
        <v>77</v>
      </c>
      <c r="B19" s="74">
        <v>1198</v>
      </c>
      <c r="C19" s="164">
        <v>1241</v>
      </c>
      <c r="D19" s="164">
        <v>1110</v>
      </c>
      <c r="E19" s="164">
        <v>971</v>
      </c>
      <c r="F19" s="164">
        <v>729</v>
      </c>
      <c r="G19" s="164">
        <v>662</v>
      </c>
      <c r="H19" s="164">
        <v>681</v>
      </c>
      <c r="I19" s="164">
        <v>602</v>
      </c>
      <c r="J19" s="164">
        <v>756</v>
      </c>
      <c r="K19" s="164">
        <v>600</v>
      </c>
      <c r="L19" s="164">
        <v>748</v>
      </c>
      <c r="M19" s="164">
        <v>720</v>
      </c>
      <c r="N19" s="160">
        <v>894</v>
      </c>
      <c r="O19" s="283">
        <v>831</v>
      </c>
      <c r="P19" s="284">
        <v>0.812357600086796</v>
      </c>
      <c r="Q19" s="159">
        <v>0.571011642292929</v>
      </c>
      <c r="R19" s="159">
        <v>0.7311448059276706</v>
      </c>
      <c r="S19" s="165">
        <f>O19/O$51*100</f>
        <v>0.6797657221386035</v>
      </c>
      <c r="T19" s="66"/>
    </row>
    <row r="20" spans="1:20" ht="12.75" customHeight="1">
      <c r="A20" s="113" t="s">
        <v>78</v>
      </c>
      <c r="B20" s="74">
        <v>2810</v>
      </c>
      <c r="C20" s="164">
        <v>2698</v>
      </c>
      <c r="D20" s="164">
        <v>2709</v>
      </c>
      <c r="E20" s="164">
        <v>3206</v>
      </c>
      <c r="F20" s="164">
        <v>1958</v>
      </c>
      <c r="G20" s="164">
        <v>4543</v>
      </c>
      <c r="H20" s="164">
        <v>3397</v>
      </c>
      <c r="I20" s="164">
        <v>3961</v>
      </c>
      <c r="J20" s="164">
        <v>3084</v>
      </c>
      <c r="K20" s="164">
        <v>1972</v>
      </c>
      <c r="L20" s="164">
        <v>1956</v>
      </c>
      <c r="M20" s="164">
        <v>1633</v>
      </c>
      <c r="N20" s="160">
        <v>1299</v>
      </c>
      <c r="O20" s="283">
        <v>1658</v>
      </c>
      <c r="P20" s="284">
        <v>1.9054464576326355</v>
      </c>
      <c r="Q20" s="159">
        <v>1.2950861275893792</v>
      </c>
      <c r="R20" s="159">
        <v>1.0623681240492664</v>
      </c>
      <c r="S20" s="165">
        <f>O20/O$51*100</f>
        <v>1.3562594071068645</v>
      </c>
      <c r="T20" s="66"/>
    </row>
    <row r="21" spans="1:20" ht="12.75" customHeight="1">
      <c r="A21" s="112" t="s">
        <v>79</v>
      </c>
      <c r="B21" s="74">
        <v>9694</v>
      </c>
      <c r="C21" s="164">
        <v>8163</v>
      </c>
      <c r="D21" s="164">
        <v>7319</v>
      </c>
      <c r="E21" s="164">
        <v>5182</v>
      </c>
      <c r="F21" s="164">
        <v>4142</v>
      </c>
      <c r="G21" s="164">
        <v>4676</v>
      </c>
      <c r="H21" s="164">
        <v>4472</v>
      </c>
      <c r="I21" s="164">
        <v>4641</v>
      </c>
      <c r="J21" s="164">
        <v>5178</v>
      </c>
      <c r="K21" s="164">
        <v>4836</v>
      </c>
      <c r="L21" s="164">
        <v>5042</v>
      </c>
      <c r="M21" s="164">
        <v>5763</v>
      </c>
      <c r="N21" s="160">
        <v>5816</v>
      </c>
      <c r="O21" s="283">
        <v>6690</v>
      </c>
      <c r="P21" s="284">
        <v>6.5734512314202025</v>
      </c>
      <c r="Q21" s="159">
        <v>4.570472353519652</v>
      </c>
      <c r="R21" s="159">
        <v>4.756530415296792</v>
      </c>
      <c r="S21" s="165">
        <f>O21/O$51*100</f>
        <v>5.4724821673974215</v>
      </c>
      <c r="T21" s="66"/>
    </row>
    <row r="22" spans="1:20" ht="12.75" customHeight="1">
      <c r="A22" s="112" t="s">
        <v>68</v>
      </c>
      <c r="B22" s="74"/>
      <c r="C22" s="111"/>
      <c r="D22" s="164"/>
      <c r="E22" s="111"/>
      <c r="F22" s="164"/>
      <c r="G22" s="164"/>
      <c r="H22" s="111"/>
      <c r="I22" s="164"/>
      <c r="J22" s="111"/>
      <c r="K22" s="164"/>
      <c r="L22" s="111"/>
      <c r="M22" s="164"/>
      <c r="N22" s="160"/>
      <c r="O22" s="283"/>
      <c r="P22" s="284"/>
      <c r="Q22" s="159"/>
      <c r="R22" s="159"/>
      <c r="S22" s="165"/>
      <c r="T22" s="66"/>
    </row>
    <row r="23" spans="1:20" ht="12.75" customHeight="1">
      <c r="A23" s="113" t="s">
        <v>80</v>
      </c>
      <c r="B23" s="82">
        <v>485</v>
      </c>
      <c r="C23" s="111">
        <v>322</v>
      </c>
      <c r="D23" s="111">
        <v>272</v>
      </c>
      <c r="E23" s="111">
        <v>183</v>
      </c>
      <c r="F23" s="111">
        <v>164</v>
      </c>
      <c r="G23" s="111">
        <v>113</v>
      </c>
      <c r="H23" s="111">
        <v>118</v>
      </c>
      <c r="I23" s="111">
        <v>98</v>
      </c>
      <c r="J23" s="111">
        <v>128</v>
      </c>
      <c r="K23" s="111">
        <v>92</v>
      </c>
      <c r="L23" s="111">
        <v>94</v>
      </c>
      <c r="M23" s="164">
        <v>132</v>
      </c>
      <c r="N23" s="160">
        <v>119</v>
      </c>
      <c r="O23" s="283">
        <v>107</v>
      </c>
      <c r="P23" s="284">
        <v>0.3288759900184442</v>
      </c>
      <c r="Q23" s="159">
        <v>0.10468546775370365</v>
      </c>
      <c r="R23" s="159">
        <v>0.0973224070530121</v>
      </c>
      <c r="S23" s="165">
        <f aca="true" t="shared" si="0" ref="S23:S29">O23/O$51*100</f>
        <v>0.08752699430665532</v>
      </c>
      <c r="T23" s="66"/>
    </row>
    <row r="24" spans="1:20" ht="12.75" customHeight="1">
      <c r="A24" s="113" t="s">
        <v>81</v>
      </c>
      <c r="B24" s="74">
        <v>4139</v>
      </c>
      <c r="C24" s="164">
        <v>2945</v>
      </c>
      <c r="D24" s="164">
        <v>2701</v>
      </c>
      <c r="E24" s="164">
        <v>1895</v>
      </c>
      <c r="F24" s="164">
        <v>1463</v>
      </c>
      <c r="G24" s="164">
        <v>1814</v>
      </c>
      <c r="H24" s="164">
        <v>1657</v>
      </c>
      <c r="I24" s="164">
        <v>1312</v>
      </c>
      <c r="J24" s="164">
        <v>1376</v>
      </c>
      <c r="K24" s="164">
        <v>1221</v>
      </c>
      <c r="L24" s="164">
        <v>971</v>
      </c>
      <c r="M24" s="164">
        <v>1121</v>
      </c>
      <c r="N24" s="160">
        <v>1015</v>
      </c>
      <c r="O24" s="283">
        <v>1192</v>
      </c>
      <c r="P24" s="284">
        <v>2.80663447976565</v>
      </c>
      <c r="Q24" s="159">
        <v>0.8890334041810742</v>
      </c>
      <c r="R24" s="159">
        <v>0.8301028836874561</v>
      </c>
      <c r="S24" s="165">
        <f t="shared" si="0"/>
        <v>0.975067076761992</v>
      </c>
      <c r="T24" s="66"/>
    </row>
    <row r="25" spans="1:20" ht="12.75" customHeight="1">
      <c r="A25" s="113" t="s">
        <v>82</v>
      </c>
      <c r="B25" s="74">
        <v>685</v>
      </c>
      <c r="C25" s="164">
        <v>670</v>
      </c>
      <c r="D25" s="164">
        <v>633</v>
      </c>
      <c r="E25" s="164">
        <v>540</v>
      </c>
      <c r="F25" s="164">
        <v>451</v>
      </c>
      <c r="G25" s="164">
        <v>513</v>
      </c>
      <c r="H25" s="164">
        <v>500</v>
      </c>
      <c r="I25" s="164">
        <v>552</v>
      </c>
      <c r="J25" s="164">
        <v>506</v>
      </c>
      <c r="K25" s="164">
        <v>546</v>
      </c>
      <c r="L25" s="164">
        <v>717</v>
      </c>
      <c r="M25" s="164">
        <v>872</v>
      </c>
      <c r="N25" s="160">
        <v>924</v>
      </c>
      <c r="O25" s="283">
        <v>1067</v>
      </c>
      <c r="P25" s="284">
        <v>0.46449495497450366</v>
      </c>
      <c r="Q25" s="159">
        <v>0.6915585445547695</v>
      </c>
      <c r="R25" s="159">
        <v>0.7556798665292703</v>
      </c>
      <c r="S25" s="165">
        <f t="shared" si="0"/>
        <v>0.8728159151887965</v>
      </c>
      <c r="T25" s="66"/>
    </row>
    <row r="26" spans="1:20" ht="12.75" customHeight="1">
      <c r="A26" s="113" t="s">
        <v>83</v>
      </c>
      <c r="B26" s="74">
        <v>764</v>
      </c>
      <c r="C26" s="164">
        <v>672</v>
      </c>
      <c r="D26" s="164">
        <v>749</v>
      </c>
      <c r="E26" s="164">
        <v>564</v>
      </c>
      <c r="F26" s="164">
        <v>479</v>
      </c>
      <c r="G26" s="164">
        <v>581</v>
      </c>
      <c r="H26" s="164">
        <v>572</v>
      </c>
      <c r="I26" s="164">
        <v>651</v>
      </c>
      <c r="J26" s="164">
        <v>752</v>
      </c>
      <c r="K26" s="164">
        <v>779</v>
      </c>
      <c r="L26" s="164">
        <v>829</v>
      </c>
      <c r="M26" s="164">
        <v>1048</v>
      </c>
      <c r="N26" s="160">
        <v>1053</v>
      </c>
      <c r="O26" s="283">
        <v>1192</v>
      </c>
      <c r="P26" s="284">
        <v>0.5180644461321471</v>
      </c>
      <c r="Q26" s="159">
        <v>0.8311391682263743</v>
      </c>
      <c r="R26" s="159">
        <v>0.8611806271161491</v>
      </c>
      <c r="S26" s="165">
        <f t="shared" si="0"/>
        <v>0.975067076761992</v>
      </c>
      <c r="T26" s="66"/>
    </row>
    <row r="27" spans="1:20" ht="12.75" customHeight="1">
      <c r="A27" s="113" t="s">
        <v>84</v>
      </c>
      <c r="B27" s="74">
        <v>1081</v>
      </c>
      <c r="C27" s="164">
        <v>855</v>
      </c>
      <c r="D27" s="164">
        <v>709</v>
      </c>
      <c r="E27" s="164">
        <v>694</v>
      </c>
      <c r="F27" s="164">
        <v>601</v>
      </c>
      <c r="G27" s="164">
        <v>611</v>
      </c>
      <c r="H27" s="164">
        <v>631</v>
      </c>
      <c r="I27" s="164">
        <v>797</v>
      </c>
      <c r="J27" s="164">
        <v>900</v>
      </c>
      <c r="K27" s="164">
        <v>1048</v>
      </c>
      <c r="L27" s="164">
        <v>1354</v>
      </c>
      <c r="M27" s="164">
        <v>1451</v>
      </c>
      <c r="N27" s="160">
        <v>1522</v>
      </c>
      <c r="O27" s="283">
        <v>1577</v>
      </c>
      <c r="P27" s="284">
        <v>0.7330205055875013</v>
      </c>
      <c r="Q27" s="159">
        <v>1.1507470735653331</v>
      </c>
      <c r="R27" s="159">
        <v>1.2447454078544906</v>
      </c>
      <c r="S27" s="165">
        <f t="shared" si="0"/>
        <v>1.290000654407434</v>
      </c>
      <c r="T27" s="66"/>
    </row>
    <row r="28" spans="1:20" ht="12.75" customHeight="1">
      <c r="A28" s="113" t="s">
        <v>85</v>
      </c>
      <c r="B28" s="74">
        <v>1062</v>
      </c>
      <c r="C28" s="164">
        <v>1222</v>
      </c>
      <c r="D28" s="164">
        <v>926</v>
      </c>
      <c r="E28" s="164">
        <v>202</v>
      </c>
      <c r="F28" s="164">
        <v>85</v>
      </c>
      <c r="G28" s="164">
        <v>48</v>
      </c>
      <c r="H28" s="164">
        <v>60</v>
      </c>
      <c r="I28" s="164">
        <v>47</v>
      </c>
      <c r="J28" s="164">
        <v>48</v>
      </c>
      <c r="K28" s="164">
        <v>73</v>
      </c>
      <c r="L28" s="164">
        <v>81</v>
      </c>
      <c r="M28" s="164">
        <v>86</v>
      </c>
      <c r="N28" s="160">
        <v>56</v>
      </c>
      <c r="O28" s="283">
        <v>80</v>
      </c>
      <c r="P28" s="284">
        <v>0.7201367039166757</v>
      </c>
      <c r="Q28" s="159">
        <v>0.06820416838498874</v>
      </c>
      <c r="R28" s="159">
        <v>0.045798779789652744</v>
      </c>
      <c r="S28" s="165">
        <f t="shared" si="0"/>
        <v>0.0654407434068451</v>
      </c>
      <c r="T28" s="66"/>
    </row>
    <row r="29" spans="1:20" ht="12.75" customHeight="1">
      <c r="A29" s="112" t="s">
        <v>86</v>
      </c>
      <c r="B29" s="74">
        <v>3657</v>
      </c>
      <c r="C29" s="164">
        <v>3239</v>
      </c>
      <c r="D29" s="164">
        <v>3108</v>
      </c>
      <c r="E29" s="164">
        <v>2916</v>
      </c>
      <c r="F29" s="164">
        <v>2241</v>
      </c>
      <c r="G29" s="164">
        <v>2457</v>
      </c>
      <c r="H29" s="164">
        <v>2109</v>
      </c>
      <c r="I29" s="164">
        <v>1989</v>
      </c>
      <c r="J29" s="164">
        <v>2061</v>
      </c>
      <c r="K29" s="164">
        <v>2363</v>
      </c>
      <c r="L29" s="164">
        <v>2859</v>
      </c>
      <c r="M29" s="164">
        <v>4023</v>
      </c>
      <c r="N29" s="160">
        <v>4279</v>
      </c>
      <c r="O29" s="283">
        <v>4694</v>
      </c>
      <c r="P29" s="284">
        <v>2.479792774221547</v>
      </c>
      <c r="Q29" s="159">
        <v>3.1905275513117406</v>
      </c>
      <c r="R29" s="159">
        <v>3.499517477141502</v>
      </c>
      <c r="S29" s="165">
        <f t="shared" si="0"/>
        <v>3.8397356193966363</v>
      </c>
      <c r="T29" s="66"/>
    </row>
    <row r="30" spans="1:20" ht="12.75" customHeight="1">
      <c r="A30" s="112" t="s">
        <v>68</v>
      </c>
      <c r="B30" s="7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0"/>
      <c r="O30" s="283"/>
      <c r="P30" s="284"/>
      <c r="Q30" s="159"/>
      <c r="R30" s="159"/>
      <c r="S30" s="165"/>
      <c r="T30" s="66"/>
    </row>
    <row r="31" spans="1:20" ht="12.75" customHeight="1">
      <c r="A31" s="113" t="s">
        <v>87</v>
      </c>
      <c r="B31" s="74">
        <v>1645</v>
      </c>
      <c r="C31" s="164">
        <v>1472</v>
      </c>
      <c r="D31" s="164">
        <v>1361</v>
      </c>
      <c r="E31" s="164">
        <v>1261</v>
      </c>
      <c r="F31" s="164">
        <v>892</v>
      </c>
      <c r="G31" s="164">
        <v>1117</v>
      </c>
      <c r="H31" s="164">
        <v>945</v>
      </c>
      <c r="I31" s="164">
        <v>908</v>
      </c>
      <c r="J31" s="164">
        <v>776</v>
      </c>
      <c r="K31" s="164">
        <v>855</v>
      </c>
      <c r="L31" s="164">
        <v>960</v>
      </c>
      <c r="M31" s="164">
        <v>1192</v>
      </c>
      <c r="N31" s="160">
        <v>1248</v>
      </c>
      <c r="O31" s="283">
        <v>1217</v>
      </c>
      <c r="P31" s="284">
        <v>1.115465986763589</v>
      </c>
      <c r="Q31" s="159">
        <v>0.9453414966849603</v>
      </c>
      <c r="R31" s="159">
        <v>1.0206585210265469</v>
      </c>
      <c r="S31" s="165">
        <f>O31/O$51*100</f>
        <v>0.995517309076631</v>
      </c>
      <c r="T31" s="66"/>
    </row>
    <row r="32" spans="1:20" ht="12.75" customHeight="1">
      <c r="A32" s="113" t="s">
        <v>88</v>
      </c>
      <c r="B32" s="74">
        <v>761</v>
      </c>
      <c r="C32" s="164">
        <v>715</v>
      </c>
      <c r="D32" s="164">
        <v>695</v>
      </c>
      <c r="E32" s="164">
        <v>638</v>
      </c>
      <c r="F32" s="164">
        <v>625</v>
      </c>
      <c r="G32" s="164">
        <v>630</v>
      </c>
      <c r="H32" s="164">
        <v>486</v>
      </c>
      <c r="I32" s="164">
        <v>501</v>
      </c>
      <c r="J32" s="164">
        <v>530</v>
      </c>
      <c r="K32" s="164">
        <v>674</v>
      </c>
      <c r="L32" s="164">
        <v>900</v>
      </c>
      <c r="M32" s="164">
        <v>1508</v>
      </c>
      <c r="N32" s="160">
        <v>1632</v>
      </c>
      <c r="O32" s="283">
        <v>1843</v>
      </c>
      <c r="P32" s="284">
        <v>0.5160301616578062</v>
      </c>
      <c r="Q32" s="159">
        <v>1.1959521619135236</v>
      </c>
      <c r="R32" s="159">
        <v>1.3347072967270228</v>
      </c>
      <c r="S32" s="165">
        <f>O32/O$51*100</f>
        <v>1.507591126235194</v>
      </c>
      <c r="T32" s="66"/>
    </row>
    <row r="33" spans="1:20" ht="12.75" customHeight="1">
      <c r="A33" s="113" t="s">
        <v>89</v>
      </c>
      <c r="B33" s="74">
        <v>835</v>
      </c>
      <c r="C33" s="164">
        <v>709</v>
      </c>
      <c r="D33" s="164">
        <v>731</v>
      </c>
      <c r="E33" s="164">
        <v>671</v>
      </c>
      <c r="F33" s="164">
        <v>516</v>
      </c>
      <c r="G33" s="164">
        <v>493</v>
      </c>
      <c r="H33" s="164">
        <v>492</v>
      </c>
      <c r="I33" s="164">
        <v>430</v>
      </c>
      <c r="J33" s="164">
        <v>540</v>
      </c>
      <c r="K33" s="164">
        <v>612</v>
      </c>
      <c r="L33" s="164">
        <v>704</v>
      </c>
      <c r="M33" s="164">
        <v>911</v>
      </c>
      <c r="N33" s="160">
        <v>923</v>
      </c>
      <c r="O33" s="283">
        <v>434</v>
      </c>
      <c r="P33" s="284">
        <v>0.5662091786915483</v>
      </c>
      <c r="Q33" s="159">
        <v>0.7224883418456366</v>
      </c>
      <c r="R33" s="159">
        <v>0.7548620311758837</v>
      </c>
      <c r="S33" s="165">
        <f>O33/O$51*100</f>
        <v>0.35501603298213463</v>
      </c>
      <c r="T33" s="66"/>
    </row>
    <row r="34" spans="1:20" ht="12.75" customHeight="1">
      <c r="A34" s="110"/>
      <c r="B34" s="7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0"/>
      <c r="O34" s="283"/>
      <c r="P34" s="284"/>
      <c r="Q34" s="159"/>
      <c r="R34" s="159"/>
      <c r="S34" s="165"/>
      <c r="T34" s="66"/>
    </row>
    <row r="35" spans="1:20" ht="12.75" customHeight="1">
      <c r="A35" s="110" t="s">
        <v>90</v>
      </c>
      <c r="B35" s="74">
        <v>3769</v>
      </c>
      <c r="C35" s="164">
        <v>3889</v>
      </c>
      <c r="D35" s="164">
        <v>3638</v>
      </c>
      <c r="E35" s="164">
        <v>2932</v>
      </c>
      <c r="F35" s="164">
        <v>2331</v>
      </c>
      <c r="G35" s="164">
        <v>2310</v>
      </c>
      <c r="H35" s="164">
        <v>2707</v>
      </c>
      <c r="I35" s="164">
        <v>2967</v>
      </c>
      <c r="J35" s="164">
        <v>3482</v>
      </c>
      <c r="K35" s="164">
        <v>3862</v>
      </c>
      <c r="L35" s="164">
        <v>4768</v>
      </c>
      <c r="M35" s="164">
        <v>5488</v>
      </c>
      <c r="N35" s="160">
        <v>5625</v>
      </c>
      <c r="O35" s="283">
        <v>7078</v>
      </c>
      <c r="P35" s="284">
        <v>2.5557393945969404</v>
      </c>
      <c r="Q35" s="159">
        <v>4.35237762903277</v>
      </c>
      <c r="R35" s="159">
        <v>4.600323862799941</v>
      </c>
      <c r="S35" s="165">
        <f>O35/O$51*100</f>
        <v>5.78986977292062</v>
      </c>
      <c r="T35" s="66"/>
    </row>
    <row r="36" spans="1:20" ht="12.75" customHeight="1">
      <c r="A36" s="110" t="s">
        <v>91</v>
      </c>
      <c r="B36" s="74">
        <v>12009</v>
      </c>
      <c r="C36" s="164">
        <v>9176</v>
      </c>
      <c r="D36" s="164">
        <v>7759</v>
      </c>
      <c r="E36" s="164">
        <v>6414</v>
      </c>
      <c r="F36" s="164">
        <v>4295</v>
      </c>
      <c r="G36" s="164">
        <v>4219</v>
      </c>
      <c r="H36" s="164">
        <v>3259</v>
      </c>
      <c r="I36" s="164">
        <v>3302</v>
      </c>
      <c r="J36" s="164">
        <v>3279</v>
      </c>
      <c r="K36" s="164">
        <v>4102</v>
      </c>
      <c r="L36" s="164">
        <v>4803</v>
      </c>
      <c r="M36" s="164">
        <v>6420</v>
      </c>
      <c r="N36" s="160">
        <v>6264</v>
      </c>
      <c r="O36" s="283">
        <v>7717</v>
      </c>
      <c r="P36" s="284">
        <v>8.14324075078659</v>
      </c>
      <c r="Q36" s="159">
        <v>5.09152047711195</v>
      </c>
      <c r="R36" s="159">
        <v>5.122920653614014</v>
      </c>
      <c r="S36" s="165">
        <f>O36/O$51*100</f>
        <v>6.312577710882795</v>
      </c>
      <c r="T36" s="66"/>
    </row>
    <row r="37" spans="1:20" ht="12.75" customHeight="1">
      <c r="A37" s="110" t="s">
        <v>92</v>
      </c>
      <c r="B37" s="74">
        <v>7588</v>
      </c>
      <c r="C37" s="164">
        <v>6040</v>
      </c>
      <c r="D37" s="164">
        <v>6329</v>
      </c>
      <c r="E37" s="164">
        <v>5998</v>
      </c>
      <c r="F37" s="164">
        <v>4747</v>
      </c>
      <c r="G37" s="164">
        <v>8141</v>
      </c>
      <c r="H37" s="164">
        <v>6937</v>
      </c>
      <c r="I37" s="164">
        <v>7277</v>
      </c>
      <c r="J37" s="164">
        <v>6789</v>
      </c>
      <c r="K37" s="164">
        <v>6026</v>
      </c>
      <c r="L37" s="164">
        <v>5045</v>
      </c>
      <c r="M37" s="164">
        <v>4417</v>
      </c>
      <c r="N37" s="160">
        <v>3908</v>
      </c>
      <c r="O37" s="283">
        <v>3139</v>
      </c>
      <c r="P37" s="284">
        <v>5.145383530432896</v>
      </c>
      <c r="Q37" s="159">
        <v>3.5029978111220377</v>
      </c>
      <c r="R37" s="159">
        <v>3.196100561035052</v>
      </c>
      <c r="S37" s="165">
        <f>O37/O$51*100</f>
        <v>2.567731169426085</v>
      </c>
      <c r="T37" s="66"/>
    </row>
    <row r="38" spans="1:20" ht="12.75" customHeight="1">
      <c r="A38" s="105"/>
      <c r="B38" s="7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0"/>
      <c r="O38" s="283"/>
      <c r="P38" s="284"/>
      <c r="Q38" s="159"/>
      <c r="R38" s="159"/>
      <c r="S38" s="165"/>
      <c r="T38" s="66"/>
    </row>
    <row r="39" spans="1:20" ht="12.75" customHeight="1">
      <c r="A39" s="105" t="s">
        <v>93</v>
      </c>
      <c r="B39" s="74">
        <v>9985</v>
      </c>
      <c r="C39" s="164">
        <v>7205</v>
      </c>
      <c r="D39" s="164">
        <v>7421</v>
      </c>
      <c r="E39" s="164">
        <v>6255</v>
      </c>
      <c r="F39" s="164">
        <v>4788</v>
      </c>
      <c r="G39" s="164">
        <v>4883</v>
      </c>
      <c r="H39" s="164">
        <v>4885</v>
      </c>
      <c r="I39" s="164">
        <v>5303</v>
      </c>
      <c r="J39" s="164">
        <v>4841</v>
      </c>
      <c r="K39" s="164">
        <v>4884</v>
      </c>
      <c r="L39" s="164">
        <v>3814</v>
      </c>
      <c r="M39" s="164">
        <v>3493</v>
      </c>
      <c r="N39" s="160">
        <v>3339</v>
      </c>
      <c r="O39" s="283">
        <v>3831</v>
      </c>
      <c r="P39" s="284">
        <v>6.770776825431268</v>
      </c>
      <c r="Q39" s="159">
        <v>2.7701995368461123</v>
      </c>
      <c r="R39" s="159">
        <v>2.730752244958045</v>
      </c>
      <c r="S39" s="165">
        <f>O39/O$51*100</f>
        <v>3.1337935998952946</v>
      </c>
      <c r="T39" s="66"/>
    </row>
    <row r="40" spans="1:20" ht="12.75" customHeight="1">
      <c r="A40" s="105" t="s">
        <v>94</v>
      </c>
      <c r="B40" s="74">
        <v>17423</v>
      </c>
      <c r="C40" s="164">
        <v>15015</v>
      </c>
      <c r="D40" s="164">
        <v>15355</v>
      </c>
      <c r="E40" s="164">
        <v>12988</v>
      </c>
      <c r="F40" s="164">
        <v>9092</v>
      </c>
      <c r="G40" s="164">
        <v>11980</v>
      </c>
      <c r="H40" s="164">
        <v>11774</v>
      </c>
      <c r="I40" s="164">
        <v>12428</v>
      </c>
      <c r="J40" s="164">
        <v>12180</v>
      </c>
      <c r="K40" s="164">
        <v>12307</v>
      </c>
      <c r="L40" s="164">
        <v>11099</v>
      </c>
      <c r="M40" s="164">
        <v>10735</v>
      </c>
      <c r="N40" s="160">
        <v>10755</v>
      </c>
      <c r="O40" s="283">
        <v>11115</v>
      </c>
      <c r="P40" s="284">
        <v>11.814446132147118</v>
      </c>
      <c r="Q40" s="159">
        <v>8.51362497224249</v>
      </c>
      <c r="R40" s="159">
        <v>8.795819225673487</v>
      </c>
      <c r="S40" s="165">
        <f>O40/O$51*100</f>
        <v>9.09217328708854</v>
      </c>
      <c r="T40" s="66"/>
    </row>
    <row r="41" spans="1:20" ht="12.75" customHeight="1">
      <c r="A41" s="105"/>
      <c r="B41" s="7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11"/>
      <c r="O41" s="83"/>
      <c r="P41" s="284"/>
      <c r="Q41" s="159"/>
      <c r="R41" s="159"/>
      <c r="S41" s="165"/>
      <c r="T41" s="66"/>
    </row>
    <row r="42" spans="1:20" ht="12.75" customHeight="1">
      <c r="A42" s="105" t="s">
        <v>95</v>
      </c>
      <c r="B42" s="74">
        <v>57608</v>
      </c>
      <c r="C42" s="164">
        <v>57763</v>
      </c>
      <c r="D42" s="164">
        <v>59140</v>
      </c>
      <c r="E42" s="164">
        <v>59306</v>
      </c>
      <c r="F42" s="164">
        <v>66843</v>
      </c>
      <c r="G42" s="164">
        <v>61518</v>
      </c>
      <c r="H42" s="164">
        <v>66941</v>
      </c>
      <c r="I42" s="164">
        <v>71198</v>
      </c>
      <c r="J42" s="164">
        <v>81081</v>
      </c>
      <c r="K42" s="164">
        <v>78613</v>
      </c>
      <c r="L42" s="164">
        <v>76062</v>
      </c>
      <c r="M42" s="164">
        <v>77861</v>
      </c>
      <c r="N42" s="160">
        <v>74210</v>
      </c>
      <c r="O42" s="283">
        <v>68290</v>
      </c>
      <c r="P42" s="284">
        <v>39.063686665943365</v>
      </c>
      <c r="Q42" s="159">
        <v>61.749357611902425</v>
      </c>
      <c r="R42" s="159">
        <v>60.69156157482376</v>
      </c>
      <c r="S42" s="165">
        <f>O42/O$51*100</f>
        <v>55.861854590668145</v>
      </c>
      <c r="T42" s="66"/>
    </row>
    <row r="43" spans="1:20" ht="12.75" customHeight="1">
      <c r="A43" s="231" t="s">
        <v>68</v>
      </c>
      <c r="B43" s="7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75"/>
      <c r="P43" s="284"/>
      <c r="Q43" s="159"/>
      <c r="R43" s="159"/>
      <c r="S43" s="165"/>
      <c r="T43" s="66"/>
    </row>
    <row r="44" spans="1:20" ht="12.75" customHeight="1">
      <c r="A44" s="110" t="s">
        <v>96</v>
      </c>
      <c r="B44" s="74">
        <v>55055</v>
      </c>
      <c r="C44" s="164">
        <v>53871</v>
      </c>
      <c r="D44" s="164">
        <v>52134</v>
      </c>
      <c r="E44" s="164">
        <v>51203</v>
      </c>
      <c r="F44" s="164">
        <v>58503</v>
      </c>
      <c r="G44" s="164">
        <v>52426</v>
      </c>
      <c r="H44" s="164">
        <v>48499</v>
      </c>
      <c r="I44" s="164">
        <v>49461</v>
      </c>
      <c r="J44" s="164">
        <v>55307</v>
      </c>
      <c r="K44" s="164">
        <v>52027</v>
      </c>
      <c r="L44" s="164">
        <v>47918</v>
      </c>
      <c r="M44" s="164">
        <v>47440</v>
      </c>
      <c r="N44" s="160">
        <v>45169</v>
      </c>
      <c r="O44" s="283">
        <v>39698</v>
      </c>
      <c r="P44" s="284">
        <v>37.33251057827927</v>
      </c>
      <c r="Q44" s="159">
        <v>37.62332265330077</v>
      </c>
      <c r="R44" s="159">
        <v>36.94080507712187</v>
      </c>
      <c r="S44" s="165">
        <f>O44/O$51*100</f>
        <v>32.47333289706171</v>
      </c>
      <c r="T44" s="66"/>
    </row>
    <row r="45" spans="1:20" ht="12.75" customHeight="1">
      <c r="A45" s="110" t="s">
        <v>97</v>
      </c>
      <c r="B45" s="74">
        <v>1035</v>
      </c>
      <c r="C45" s="164">
        <v>953</v>
      </c>
      <c r="D45" s="164">
        <v>1147</v>
      </c>
      <c r="E45" s="164">
        <v>1258</v>
      </c>
      <c r="F45" s="164">
        <v>1206</v>
      </c>
      <c r="G45" s="164">
        <v>1125</v>
      </c>
      <c r="H45" s="164">
        <v>1883</v>
      </c>
      <c r="I45" s="164">
        <v>2345</v>
      </c>
      <c r="J45" s="164">
        <v>2874</v>
      </c>
      <c r="K45" s="164">
        <v>2973</v>
      </c>
      <c r="L45" s="164">
        <v>2922</v>
      </c>
      <c r="M45" s="164">
        <v>3273</v>
      </c>
      <c r="N45" s="160">
        <v>3182</v>
      </c>
      <c r="O45" s="283">
        <v>3068</v>
      </c>
      <c r="P45" s="284">
        <v>0.7018281436476077</v>
      </c>
      <c r="Q45" s="159">
        <v>2.5957237572566063</v>
      </c>
      <c r="R45" s="159">
        <v>2.6023520944763403</v>
      </c>
      <c r="S45" s="165">
        <f>O45/O$51*100</f>
        <v>2.5096525096525095</v>
      </c>
      <c r="T45" s="66"/>
    </row>
    <row r="46" spans="1:20" ht="12.75" customHeight="1">
      <c r="A46" s="110" t="s">
        <v>98</v>
      </c>
      <c r="B46" s="74">
        <v>7</v>
      </c>
      <c r="C46" s="164">
        <v>1820</v>
      </c>
      <c r="D46" s="164">
        <v>3611</v>
      </c>
      <c r="E46" s="164">
        <v>4673</v>
      </c>
      <c r="F46" s="164">
        <v>5495</v>
      </c>
      <c r="G46" s="164">
        <v>6011</v>
      </c>
      <c r="H46" s="164">
        <v>8667</v>
      </c>
      <c r="I46" s="164">
        <v>12357</v>
      </c>
      <c r="J46" s="164">
        <v>14264</v>
      </c>
      <c r="K46" s="164">
        <v>15396</v>
      </c>
      <c r="L46" s="164">
        <v>17045</v>
      </c>
      <c r="M46" s="164">
        <v>17540</v>
      </c>
      <c r="N46" s="160">
        <v>16620</v>
      </c>
      <c r="O46" s="283">
        <v>15416</v>
      </c>
      <c r="P46" s="284">
        <v>0.004746663773462081</v>
      </c>
      <c r="Q46" s="159">
        <v>13.910478063636075</v>
      </c>
      <c r="R46" s="159">
        <v>13.638222353075879</v>
      </c>
      <c r="S46" s="165">
        <f>O46/O$51*100</f>
        <v>12.610431254499051</v>
      </c>
      <c r="T46" s="66"/>
    </row>
    <row r="47" spans="1:20" ht="12.75" customHeight="1">
      <c r="A47" s="105"/>
      <c r="B47" s="7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11"/>
      <c r="O47" s="83"/>
      <c r="P47" s="284"/>
      <c r="Q47" s="159"/>
      <c r="R47" s="159"/>
      <c r="S47" s="165"/>
      <c r="T47" s="66"/>
    </row>
    <row r="48" spans="1:20" ht="12.75" customHeight="1">
      <c r="A48" s="105" t="s">
        <v>99</v>
      </c>
      <c r="B48" s="74">
        <v>6302</v>
      </c>
      <c r="C48" s="164">
        <v>6020</v>
      </c>
      <c r="D48" s="164">
        <v>5099</v>
      </c>
      <c r="E48" s="164">
        <v>5096</v>
      </c>
      <c r="F48" s="164">
        <v>5466</v>
      </c>
      <c r="G48" s="164">
        <v>4495</v>
      </c>
      <c r="H48" s="164">
        <v>3573</v>
      </c>
      <c r="I48" s="164">
        <v>3873</v>
      </c>
      <c r="J48" s="164">
        <v>3467</v>
      </c>
      <c r="K48" s="164">
        <v>3748</v>
      </c>
      <c r="L48" s="164">
        <v>3587</v>
      </c>
      <c r="M48" s="164">
        <v>3255</v>
      </c>
      <c r="N48" s="160">
        <v>3340</v>
      </c>
      <c r="O48" s="283">
        <v>3578</v>
      </c>
      <c r="P48" s="284">
        <v>4.273353585765434</v>
      </c>
      <c r="Q48" s="159">
        <v>2.581448466199283</v>
      </c>
      <c r="R48" s="159">
        <v>2.731570080311432</v>
      </c>
      <c r="S48" s="165">
        <f>O48/O$51*100</f>
        <v>2.926837248871147</v>
      </c>
      <c r="T48" s="66"/>
    </row>
    <row r="49" spans="1:20" ht="12.75" customHeight="1">
      <c r="A49" s="105"/>
      <c r="B49" s="7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11"/>
      <c r="O49" s="83"/>
      <c r="P49" s="284"/>
      <c r="Q49" s="159"/>
      <c r="R49" s="159"/>
      <c r="S49" s="165"/>
      <c r="T49" s="66"/>
    </row>
    <row r="50" spans="1:20" ht="12.75" customHeight="1">
      <c r="A50" s="105" t="s">
        <v>100</v>
      </c>
      <c r="B50" s="74">
        <v>2865</v>
      </c>
      <c r="C50" s="164">
        <v>2679</v>
      </c>
      <c r="D50" s="164">
        <v>2163</v>
      </c>
      <c r="E50" s="164">
        <v>2287</v>
      </c>
      <c r="F50" s="164">
        <v>2009</v>
      </c>
      <c r="G50" s="164">
        <v>3848</v>
      </c>
      <c r="H50" s="164">
        <v>94</v>
      </c>
      <c r="I50" s="164">
        <v>79</v>
      </c>
      <c r="J50" s="164">
        <v>102</v>
      </c>
      <c r="K50" s="164">
        <v>97</v>
      </c>
      <c r="L50" s="164">
        <v>75</v>
      </c>
      <c r="M50" s="164">
        <v>104</v>
      </c>
      <c r="N50" s="160">
        <v>170</v>
      </c>
      <c r="O50" s="283">
        <v>95</v>
      </c>
      <c r="P50" s="284">
        <v>1.9427416729955516</v>
      </c>
      <c r="Q50" s="159">
        <v>0.08247945944231197</v>
      </c>
      <c r="R50" s="159">
        <v>0.13903201007573154</v>
      </c>
      <c r="S50" s="165">
        <f>O50/O$51*100</f>
        <v>0.07771088279562856</v>
      </c>
      <c r="T50" s="66"/>
    </row>
    <row r="51" spans="1:20" ht="12.75" customHeight="1">
      <c r="A51" s="90" t="s">
        <v>11</v>
      </c>
      <c r="B51" s="154">
        <v>147472</v>
      </c>
      <c r="C51" s="156">
        <v>133765</v>
      </c>
      <c r="D51" s="156">
        <v>130790</v>
      </c>
      <c r="E51" s="156">
        <v>120232</v>
      </c>
      <c r="F51" s="156">
        <v>114451</v>
      </c>
      <c r="G51" s="156">
        <v>118369</v>
      </c>
      <c r="H51" s="156">
        <v>115538</v>
      </c>
      <c r="I51" s="156">
        <v>120693</v>
      </c>
      <c r="J51" s="156">
        <v>128668</v>
      </c>
      <c r="K51" s="156">
        <v>127663</v>
      </c>
      <c r="L51" s="156">
        <v>122999</v>
      </c>
      <c r="M51" s="156">
        <v>126092</v>
      </c>
      <c r="N51" s="161">
        <v>122274</v>
      </c>
      <c r="O51" s="161">
        <v>122248</v>
      </c>
      <c r="P51" s="169">
        <v>100</v>
      </c>
      <c r="Q51" s="169">
        <v>100</v>
      </c>
      <c r="R51" s="170">
        <v>100</v>
      </c>
      <c r="S51" s="158">
        <v>100</v>
      </c>
      <c r="T51" s="66"/>
    </row>
    <row r="52" spans="1:20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5"/>
      <c r="O52" s="65"/>
      <c r="P52" s="66"/>
      <c r="Q52" s="66"/>
      <c r="R52" s="65"/>
      <c r="S52" s="66"/>
      <c r="T52" s="66"/>
    </row>
    <row r="53" spans="1:20" ht="12.75">
      <c r="A53" s="122" t="s">
        <v>59</v>
      </c>
      <c r="B53" s="89" t="s">
        <v>134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5"/>
      <c r="O53" s="65"/>
      <c r="P53" s="66"/>
      <c r="Q53" s="66"/>
      <c r="R53" s="65"/>
      <c r="S53" s="66"/>
      <c r="T53" s="66"/>
    </row>
    <row r="54" spans="1:20" ht="12.75">
      <c r="A54" s="122" t="s">
        <v>61</v>
      </c>
      <c r="B54" s="89" t="s">
        <v>101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5"/>
      <c r="O54" s="65"/>
      <c r="P54" s="66"/>
      <c r="Q54" s="66"/>
      <c r="R54" s="65"/>
      <c r="S54" s="66"/>
      <c r="T54" s="66"/>
    </row>
    <row r="55" spans="1:20" ht="12.75">
      <c r="A55" s="122" t="s">
        <v>9</v>
      </c>
      <c r="B55" s="17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5"/>
      <c r="O55" s="65"/>
      <c r="P55" s="172"/>
      <c r="Q55" s="66"/>
      <c r="R55" s="65"/>
      <c r="S55" s="66"/>
      <c r="T55" s="66"/>
    </row>
    <row r="56" spans="1:16" ht="12.75">
      <c r="A56" s="49"/>
      <c r="B56" s="50"/>
      <c r="P56" s="50"/>
    </row>
    <row r="57" ht="12.75">
      <c r="B57" s="285"/>
    </row>
    <row r="58" spans="14:18" ht="12.75">
      <c r="N58" s="19"/>
      <c r="O58" s="19"/>
      <c r="R58" s="19"/>
    </row>
    <row r="59" spans="14:18" ht="12.75">
      <c r="N59" s="19"/>
      <c r="O59" s="19"/>
      <c r="R59" s="19"/>
    </row>
    <row r="60" spans="14:18" ht="12.75">
      <c r="N60" s="19"/>
      <c r="O60" s="19"/>
      <c r="R60" s="19"/>
    </row>
    <row r="61" spans="14:18" ht="12.75">
      <c r="N61" s="19"/>
      <c r="O61" s="19"/>
      <c r="R61" s="19"/>
    </row>
    <row r="62" spans="14:18" ht="12.75">
      <c r="N62" s="19"/>
      <c r="O62" s="19"/>
      <c r="R62" s="19"/>
    </row>
    <row r="63" spans="14:18" ht="12.75">
      <c r="N63" s="19"/>
      <c r="O63" s="19"/>
      <c r="R63" s="19"/>
    </row>
    <row r="64" spans="14:18" ht="12.75">
      <c r="N64" s="19"/>
      <c r="O64" s="19"/>
      <c r="R64" s="19"/>
    </row>
    <row r="65" spans="14:18" ht="12.75">
      <c r="N65" s="19"/>
      <c r="O65" s="19"/>
      <c r="R65" s="19"/>
    </row>
    <row r="66" spans="14:18" ht="12.75">
      <c r="N66" s="19"/>
      <c r="O66" s="19"/>
      <c r="R66" s="19"/>
    </row>
    <row r="67" spans="14:18" ht="12.75">
      <c r="N67" s="19"/>
      <c r="O67" s="19"/>
      <c r="R67" s="19"/>
    </row>
    <row r="68" spans="14:18" ht="12.75">
      <c r="N68" s="19"/>
      <c r="O68" s="19"/>
      <c r="R68" s="19"/>
    </row>
    <row r="69" spans="14:18" ht="12.75">
      <c r="N69" s="19"/>
      <c r="O69" s="19"/>
      <c r="R69" s="19"/>
    </row>
    <row r="70" spans="14:18" ht="12.75">
      <c r="N70" s="19"/>
      <c r="O70" s="19"/>
      <c r="R70" s="19"/>
    </row>
    <row r="71" spans="14:18" ht="12.75">
      <c r="N71" s="19"/>
      <c r="O71" s="19"/>
      <c r="R71" s="19"/>
    </row>
    <row r="72" spans="14:18" ht="12.75">
      <c r="N72" s="19"/>
      <c r="O72" s="19"/>
      <c r="R72" s="19"/>
    </row>
    <row r="73" spans="14:18" ht="12.75">
      <c r="N73" s="19"/>
      <c r="O73" s="19"/>
      <c r="R73" s="19"/>
    </row>
    <row r="74" spans="14:18" ht="12.75">
      <c r="N74" s="19"/>
      <c r="O74" s="19"/>
      <c r="R74" s="19"/>
    </row>
    <row r="75" spans="14:18" ht="12.75">
      <c r="N75" s="19"/>
      <c r="O75" s="19"/>
      <c r="R75" s="19"/>
    </row>
    <row r="76" spans="14:18" ht="12.75">
      <c r="N76" s="19"/>
      <c r="O76" s="19"/>
      <c r="R76" s="19"/>
    </row>
    <row r="77" spans="14:18" ht="12.75">
      <c r="N77" s="19"/>
      <c r="O77" s="19"/>
      <c r="R77" s="19"/>
    </row>
  </sheetData>
  <printOptions/>
  <pageMargins left="0.75" right="0.75" top="1" bottom="1" header="0.5" footer="0.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23"/>
  <sheetViews>
    <sheetView tabSelected="1" workbookViewId="0" topLeftCell="J1">
      <selection activeCell="T21" sqref="T21"/>
    </sheetView>
  </sheetViews>
  <sheetFormatPr defaultColWidth="9.140625" defaultRowHeight="12.75"/>
  <sheetData>
    <row r="1" spans="1:41" ht="15">
      <c r="A1" s="1" t="s">
        <v>160</v>
      </c>
      <c r="B1" s="1" t="s">
        <v>102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3"/>
      <c r="O1" s="13"/>
      <c r="P1" s="232"/>
      <c r="Q1" s="12"/>
      <c r="R1" s="12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</row>
    <row r="2" spans="1:41" ht="12.75">
      <c r="A2" s="235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89"/>
      <c r="O2" s="286"/>
      <c r="P2" s="236"/>
      <c r="Q2" s="238"/>
      <c r="R2" s="238"/>
      <c r="S2" s="239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</row>
    <row r="3" spans="1:41" ht="12.75">
      <c r="A3" s="240"/>
      <c r="B3" s="241">
        <v>1995</v>
      </c>
      <c r="C3" s="242">
        <v>1996</v>
      </c>
      <c r="D3" s="242">
        <v>1997</v>
      </c>
      <c r="E3" s="242">
        <v>1998</v>
      </c>
      <c r="F3" s="242">
        <v>1999</v>
      </c>
      <c r="G3" s="242">
        <v>2000</v>
      </c>
      <c r="H3" s="242">
        <v>2001</v>
      </c>
      <c r="I3" s="242">
        <v>2002</v>
      </c>
      <c r="J3" s="243">
        <v>2003</v>
      </c>
      <c r="K3" s="242">
        <v>2004</v>
      </c>
      <c r="L3" s="243">
        <v>2005</v>
      </c>
      <c r="M3" s="243">
        <v>2006</v>
      </c>
      <c r="N3" s="243">
        <v>2007</v>
      </c>
      <c r="O3" s="290">
        <v>2008</v>
      </c>
      <c r="P3" s="242">
        <v>1995</v>
      </c>
      <c r="Q3" s="243">
        <v>2006</v>
      </c>
      <c r="R3" s="243">
        <v>2007</v>
      </c>
      <c r="S3" s="244">
        <v>2008</v>
      </c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</row>
    <row r="4" spans="1:41" ht="12.75">
      <c r="A4" s="240"/>
      <c r="B4" s="238" t="s">
        <v>24</v>
      </c>
      <c r="C4" s="238"/>
      <c r="D4" s="238"/>
      <c r="E4" s="238"/>
      <c r="F4" s="238"/>
      <c r="G4" s="238"/>
      <c r="H4" s="238"/>
      <c r="I4" s="238"/>
      <c r="J4" s="237"/>
      <c r="K4" s="238"/>
      <c r="L4" s="237"/>
      <c r="M4" s="237"/>
      <c r="N4" s="237"/>
      <c r="O4" s="291"/>
      <c r="P4" s="238" t="s">
        <v>18</v>
      </c>
      <c r="Q4" s="237"/>
      <c r="R4" s="237"/>
      <c r="S4" s="57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</row>
    <row r="5" spans="1:41" ht="33.75">
      <c r="A5" s="245" t="s">
        <v>25</v>
      </c>
      <c r="B5" s="246">
        <f aca="true" t="shared" si="0" ref="B5:O5">SUM(B7,B18,B26,B34)</f>
        <v>20770</v>
      </c>
      <c r="C5" s="246">
        <f t="shared" si="0"/>
        <v>20108</v>
      </c>
      <c r="D5" s="246">
        <f t="shared" si="0"/>
        <v>20591</v>
      </c>
      <c r="E5" s="246">
        <f t="shared" si="0"/>
        <v>21012</v>
      </c>
      <c r="F5" s="246">
        <f t="shared" si="0"/>
        <v>25117</v>
      </c>
      <c r="G5" s="246">
        <f t="shared" si="0"/>
        <v>24773</v>
      </c>
      <c r="H5" s="246">
        <f t="shared" si="0"/>
        <v>26043</v>
      </c>
      <c r="I5" s="246">
        <f t="shared" si="0"/>
        <v>29607</v>
      </c>
      <c r="J5" s="246">
        <f t="shared" si="0"/>
        <v>34419</v>
      </c>
      <c r="K5" s="246">
        <f t="shared" si="0"/>
        <v>37878</v>
      </c>
      <c r="L5" s="246">
        <f t="shared" si="0"/>
        <v>40194</v>
      </c>
      <c r="M5" s="246">
        <f t="shared" si="0"/>
        <v>43754</v>
      </c>
      <c r="N5" s="247">
        <f t="shared" si="0"/>
        <v>42577</v>
      </c>
      <c r="O5" s="287">
        <f t="shared" si="0"/>
        <v>40158</v>
      </c>
      <c r="P5" s="248">
        <f>B5/B$50*100</f>
        <v>34.345906437583714</v>
      </c>
      <c r="Q5" s="248">
        <f>M5/M$50*100</f>
        <v>56.12005387032642</v>
      </c>
      <c r="R5" s="248">
        <f>N5/N$50*100</f>
        <v>57.24253831675181</v>
      </c>
      <c r="S5" s="249">
        <f>O5/O$50*100</f>
        <v>58.723404255319146</v>
      </c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</row>
    <row r="6" spans="1:41" ht="12.75">
      <c r="A6" s="245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1"/>
      <c r="O6" s="257"/>
      <c r="P6" s="248"/>
      <c r="Q6" s="248"/>
      <c r="R6" s="248"/>
      <c r="S6" s="249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</row>
    <row r="7" spans="1:41" ht="12.75">
      <c r="A7" s="253" t="s">
        <v>26</v>
      </c>
      <c r="B7" s="246">
        <v>2665</v>
      </c>
      <c r="C7" s="246">
        <v>2881</v>
      </c>
      <c r="D7" s="246">
        <v>3355</v>
      </c>
      <c r="E7" s="246">
        <v>3646</v>
      </c>
      <c r="F7" s="246">
        <v>4679</v>
      </c>
      <c r="G7" s="246">
        <v>4847</v>
      </c>
      <c r="H7" s="246">
        <v>5575</v>
      </c>
      <c r="I7" s="246">
        <v>6322</v>
      </c>
      <c r="J7" s="246">
        <v>7595</v>
      </c>
      <c r="K7" s="246">
        <v>8329</v>
      </c>
      <c r="L7" s="246">
        <v>9254</v>
      </c>
      <c r="M7" s="246">
        <v>10109</v>
      </c>
      <c r="N7" s="251">
        <v>10002</v>
      </c>
      <c r="O7" s="277">
        <v>9538</v>
      </c>
      <c r="P7" s="248">
        <f aca="true" t="shared" si="1" ref="P7:P16">B7/B$50*100</f>
        <v>4.406925404726076</v>
      </c>
      <c r="Q7" s="248">
        <f>M7/M$50*100</f>
        <v>12.966074520618227</v>
      </c>
      <c r="R7" s="248">
        <f>N7/N$50*100</f>
        <v>13.447163215918255</v>
      </c>
      <c r="S7" s="249">
        <f>O7/O$50*100</f>
        <v>13.947503107406595</v>
      </c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</row>
    <row r="8" spans="1:41" ht="12.75">
      <c r="A8" s="254" t="s">
        <v>27</v>
      </c>
      <c r="B8" s="246">
        <v>5</v>
      </c>
      <c r="C8" s="246" t="s">
        <v>23</v>
      </c>
      <c r="D8" s="246">
        <v>2</v>
      </c>
      <c r="E8" s="246">
        <v>2</v>
      </c>
      <c r="F8" s="246">
        <v>3</v>
      </c>
      <c r="G8" s="246">
        <v>7</v>
      </c>
      <c r="H8" s="246">
        <v>3</v>
      </c>
      <c r="I8" s="246">
        <v>4</v>
      </c>
      <c r="J8" s="246">
        <v>7</v>
      </c>
      <c r="K8" s="246">
        <v>5</v>
      </c>
      <c r="L8" s="246">
        <v>6</v>
      </c>
      <c r="M8" s="246">
        <v>2</v>
      </c>
      <c r="N8" s="255" t="s">
        <v>113</v>
      </c>
      <c r="O8" s="288">
        <v>1</v>
      </c>
      <c r="P8" s="248">
        <f t="shared" si="1"/>
        <v>0.008268152729317215</v>
      </c>
      <c r="Q8" s="248">
        <f aca="true" t="shared" si="2" ref="Q8:R16">M8/M$50*100</f>
        <v>0.002565253639453601</v>
      </c>
      <c r="R8" s="255" t="s">
        <v>113</v>
      </c>
      <c r="S8" s="249">
        <f aca="true" t="shared" si="3" ref="S8:S16">O8/O$50*100</f>
        <v>0.0014623089858887182</v>
      </c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</row>
    <row r="9" spans="1:41" ht="12.75">
      <c r="A9" s="254" t="s">
        <v>28</v>
      </c>
      <c r="B9" s="246">
        <v>24</v>
      </c>
      <c r="C9" s="246">
        <v>34</v>
      </c>
      <c r="D9" s="246">
        <v>54</v>
      </c>
      <c r="E9" s="246">
        <v>55</v>
      </c>
      <c r="F9" s="246">
        <v>67</v>
      </c>
      <c r="G9" s="246">
        <v>79</v>
      </c>
      <c r="H9" s="246">
        <v>113</v>
      </c>
      <c r="I9" s="246">
        <v>107</v>
      </c>
      <c r="J9" s="246">
        <v>96</v>
      </c>
      <c r="K9" s="246">
        <v>125</v>
      </c>
      <c r="L9" s="246">
        <v>106</v>
      </c>
      <c r="M9" s="246">
        <v>79</v>
      </c>
      <c r="N9" s="256">
        <v>52</v>
      </c>
      <c r="O9" s="288">
        <v>55</v>
      </c>
      <c r="P9" s="248">
        <f t="shared" si="1"/>
        <v>0.03968713310072264</v>
      </c>
      <c r="Q9" s="248">
        <f t="shared" si="2"/>
        <v>0.10132751875841725</v>
      </c>
      <c r="R9" s="248">
        <f t="shared" si="2"/>
        <v>0.06991126646948105</v>
      </c>
      <c r="S9" s="249">
        <f t="shared" si="3"/>
        <v>0.0804269942238795</v>
      </c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</row>
    <row r="10" spans="1:41" ht="12.75">
      <c r="A10" s="254" t="s">
        <v>29</v>
      </c>
      <c r="B10" s="246">
        <v>2</v>
      </c>
      <c r="C10" s="246">
        <v>15</v>
      </c>
      <c r="D10" s="246">
        <v>15</v>
      </c>
      <c r="E10" s="246">
        <v>17</v>
      </c>
      <c r="F10" s="246">
        <v>17</v>
      </c>
      <c r="G10" s="246">
        <v>15</v>
      </c>
      <c r="H10" s="246">
        <v>29</v>
      </c>
      <c r="I10" s="246">
        <v>42</v>
      </c>
      <c r="J10" s="246">
        <v>29</v>
      </c>
      <c r="K10" s="246">
        <v>19</v>
      </c>
      <c r="L10" s="246">
        <v>27</v>
      </c>
      <c r="M10" s="246">
        <v>14</v>
      </c>
      <c r="N10" s="256">
        <v>12</v>
      </c>
      <c r="O10" s="288">
        <v>12</v>
      </c>
      <c r="P10" s="248">
        <f t="shared" si="1"/>
        <v>0.0033072610917268866</v>
      </c>
      <c r="Q10" s="248">
        <f t="shared" si="2"/>
        <v>0.017956775476175205</v>
      </c>
      <c r="R10" s="248">
        <f t="shared" si="2"/>
        <v>0.016133369185264857</v>
      </c>
      <c r="S10" s="249">
        <f t="shared" si="3"/>
        <v>0.01754770783066462</v>
      </c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</row>
    <row r="11" spans="1:41" ht="12.75">
      <c r="A11" s="254" t="s">
        <v>30</v>
      </c>
      <c r="B11" s="246">
        <v>275</v>
      </c>
      <c r="C11" s="246">
        <v>315</v>
      </c>
      <c r="D11" s="246">
        <v>364</v>
      </c>
      <c r="E11" s="246">
        <v>469</v>
      </c>
      <c r="F11" s="246">
        <v>733</v>
      </c>
      <c r="G11" s="246">
        <v>762</v>
      </c>
      <c r="H11" s="246">
        <v>955</v>
      </c>
      <c r="I11" s="246">
        <v>1137</v>
      </c>
      <c r="J11" s="246">
        <v>1535</v>
      </c>
      <c r="K11" s="246">
        <v>1977</v>
      </c>
      <c r="L11" s="246">
        <v>2080</v>
      </c>
      <c r="M11" s="246">
        <v>2192</v>
      </c>
      <c r="N11" s="256">
        <v>2165</v>
      </c>
      <c r="O11" s="288">
        <v>2052</v>
      </c>
      <c r="P11" s="248">
        <f t="shared" si="1"/>
        <v>0.4547484001124469</v>
      </c>
      <c r="Q11" s="248">
        <f t="shared" si="2"/>
        <v>2.8115179888411466</v>
      </c>
      <c r="R11" s="248">
        <f t="shared" si="2"/>
        <v>2.910728690508201</v>
      </c>
      <c r="S11" s="249">
        <f t="shared" si="3"/>
        <v>3.00065803904365</v>
      </c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</row>
    <row r="12" spans="1:41" ht="12.75">
      <c r="A12" s="254" t="s">
        <v>103</v>
      </c>
      <c r="B12" s="246">
        <v>8</v>
      </c>
      <c r="C12" s="246">
        <v>3</v>
      </c>
      <c r="D12" s="246">
        <v>1</v>
      </c>
      <c r="E12" s="246">
        <v>2</v>
      </c>
      <c r="F12" s="246">
        <v>5</v>
      </c>
      <c r="G12" s="246">
        <v>3</v>
      </c>
      <c r="H12" s="246">
        <v>7</v>
      </c>
      <c r="I12" s="246">
        <v>14</v>
      </c>
      <c r="J12" s="246">
        <v>19</v>
      </c>
      <c r="K12" s="246">
        <v>11</v>
      </c>
      <c r="L12" s="246">
        <v>19</v>
      </c>
      <c r="M12" s="246">
        <v>7</v>
      </c>
      <c r="N12" s="256">
        <v>7</v>
      </c>
      <c r="O12" s="288">
        <v>2</v>
      </c>
      <c r="P12" s="248">
        <f t="shared" si="1"/>
        <v>0.013229044366907547</v>
      </c>
      <c r="Q12" s="248">
        <f t="shared" si="2"/>
        <v>0.008978387738087602</v>
      </c>
      <c r="R12" s="248">
        <f t="shared" si="2"/>
        <v>0.009411132024737832</v>
      </c>
      <c r="S12" s="249">
        <f t="shared" si="3"/>
        <v>0.0029246179717774363</v>
      </c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</row>
    <row r="13" spans="1:41" ht="12.75">
      <c r="A13" s="254" t="s">
        <v>32</v>
      </c>
      <c r="B13" s="246">
        <v>2293</v>
      </c>
      <c r="C13" s="246">
        <v>2458</v>
      </c>
      <c r="D13" s="246">
        <v>2828</v>
      </c>
      <c r="E13" s="246">
        <v>3025</v>
      </c>
      <c r="F13" s="246">
        <v>3782</v>
      </c>
      <c r="G13" s="246">
        <v>3900</v>
      </c>
      <c r="H13" s="246">
        <v>4365</v>
      </c>
      <c r="I13" s="246">
        <v>4930</v>
      </c>
      <c r="J13" s="246">
        <v>5785</v>
      </c>
      <c r="K13" s="246">
        <v>6087</v>
      </c>
      <c r="L13" s="246">
        <v>6912</v>
      </c>
      <c r="M13" s="246">
        <v>7718</v>
      </c>
      <c r="N13" s="256">
        <v>7711</v>
      </c>
      <c r="O13" s="288">
        <v>7357</v>
      </c>
      <c r="P13" s="248">
        <f t="shared" si="1"/>
        <v>3.7917748416648753</v>
      </c>
      <c r="Q13" s="248">
        <f t="shared" si="2"/>
        <v>9.899313794651446</v>
      </c>
      <c r="R13" s="248">
        <f t="shared" si="2"/>
        <v>10.367034148964775</v>
      </c>
      <c r="S13" s="249">
        <f t="shared" si="3"/>
        <v>10.7582072091833</v>
      </c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</row>
    <row r="14" spans="1:41" ht="12.75">
      <c r="A14" s="254" t="s">
        <v>33</v>
      </c>
      <c r="B14" s="246">
        <v>3</v>
      </c>
      <c r="C14" s="246">
        <v>5</v>
      </c>
      <c r="D14" s="246">
        <v>2</v>
      </c>
      <c r="E14" s="246">
        <v>3</v>
      </c>
      <c r="F14" s="246" t="s">
        <v>23</v>
      </c>
      <c r="G14" s="246">
        <v>6</v>
      </c>
      <c r="H14" s="246">
        <v>7</v>
      </c>
      <c r="I14" s="246">
        <v>4</v>
      </c>
      <c r="J14" s="246">
        <v>3</v>
      </c>
      <c r="K14" s="246">
        <v>3</v>
      </c>
      <c r="L14" s="246">
        <v>7</v>
      </c>
      <c r="M14" s="246">
        <v>5</v>
      </c>
      <c r="N14" s="256">
        <v>4</v>
      </c>
      <c r="O14" s="288">
        <v>6</v>
      </c>
      <c r="P14" s="248">
        <f t="shared" si="1"/>
        <v>0.00496089163759033</v>
      </c>
      <c r="Q14" s="248">
        <f t="shared" si="2"/>
        <v>0.006413134098634002</v>
      </c>
      <c r="R14" s="248">
        <f t="shared" si="2"/>
        <v>0.005377789728421619</v>
      </c>
      <c r="S14" s="249">
        <f t="shared" si="3"/>
        <v>0.00877385391533231</v>
      </c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</row>
    <row r="15" spans="1:41" ht="12.75">
      <c r="A15" s="254" t="s">
        <v>34</v>
      </c>
      <c r="B15" s="246">
        <v>46</v>
      </c>
      <c r="C15" s="246">
        <v>39</v>
      </c>
      <c r="D15" s="246">
        <v>68</v>
      </c>
      <c r="E15" s="246">
        <v>62</v>
      </c>
      <c r="F15" s="246">
        <v>60</v>
      </c>
      <c r="G15" s="246">
        <v>67</v>
      </c>
      <c r="H15" s="246">
        <v>75</v>
      </c>
      <c r="I15" s="246">
        <v>70</v>
      </c>
      <c r="J15" s="246">
        <v>101</v>
      </c>
      <c r="K15" s="246">
        <v>83</v>
      </c>
      <c r="L15" s="246">
        <v>81</v>
      </c>
      <c r="M15" s="246">
        <v>75</v>
      </c>
      <c r="N15" s="256">
        <v>44</v>
      </c>
      <c r="O15" s="288">
        <v>43</v>
      </c>
      <c r="P15" s="248">
        <f t="shared" si="1"/>
        <v>0.07606700510971838</v>
      </c>
      <c r="Q15" s="248">
        <f t="shared" si="2"/>
        <v>0.09619701147951003</v>
      </c>
      <c r="R15" s="248">
        <f t="shared" si="2"/>
        <v>0.059155687012637806</v>
      </c>
      <c r="S15" s="249">
        <f t="shared" si="3"/>
        <v>0.06287928639321488</v>
      </c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</row>
    <row r="16" spans="1:41" ht="12.75">
      <c r="A16" s="254" t="s">
        <v>35</v>
      </c>
      <c r="B16" s="257">
        <v>9</v>
      </c>
      <c r="C16" s="257">
        <v>12</v>
      </c>
      <c r="D16" s="257">
        <v>21</v>
      </c>
      <c r="E16" s="257">
        <v>11</v>
      </c>
      <c r="F16" s="257">
        <v>12</v>
      </c>
      <c r="G16" s="257">
        <v>8</v>
      </c>
      <c r="H16" s="257">
        <v>21</v>
      </c>
      <c r="I16" s="257">
        <v>14</v>
      </c>
      <c r="J16" s="257">
        <v>20</v>
      </c>
      <c r="K16" s="257">
        <v>19</v>
      </c>
      <c r="L16" s="257">
        <v>16</v>
      </c>
      <c r="M16" s="257">
        <v>17</v>
      </c>
      <c r="N16" s="258">
        <v>7</v>
      </c>
      <c r="O16" s="288">
        <v>10</v>
      </c>
      <c r="P16" s="248">
        <f t="shared" si="1"/>
        <v>0.01488267491277099</v>
      </c>
      <c r="Q16" s="248">
        <f t="shared" si="2"/>
        <v>0.021804655935355608</v>
      </c>
      <c r="R16" s="248">
        <f t="shared" si="2"/>
        <v>0.009411132024737832</v>
      </c>
      <c r="S16" s="249">
        <f t="shared" si="3"/>
        <v>0.014623089858887184</v>
      </c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</row>
    <row r="17" spans="1:41" ht="12.75">
      <c r="A17" s="253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1"/>
      <c r="O17" s="257"/>
      <c r="P17" s="248"/>
      <c r="Q17" s="248"/>
      <c r="R17" s="248"/>
      <c r="S17" s="249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</row>
    <row r="18" spans="1:41" ht="12.75">
      <c r="A18" s="253" t="s">
        <v>36</v>
      </c>
      <c r="B18" s="246">
        <v>14320</v>
      </c>
      <c r="C18" s="246">
        <v>13112</v>
      </c>
      <c r="D18" s="246">
        <v>12176</v>
      </c>
      <c r="E18" s="246">
        <v>11564</v>
      </c>
      <c r="F18" s="246">
        <v>12751</v>
      </c>
      <c r="G18" s="246">
        <v>11645</v>
      </c>
      <c r="H18" s="246">
        <v>11418</v>
      </c>
      <c r="I18" s="246">
        <v>12680</v>
      </c>
      <c r="J18" s="246">
        <v>14603</v>
      </c>
      <c r="K18" s="246">
        <v>15783</v>
      </c>
      <c r="L18" s="246">
        <v>16652</v>
      </c>
      <c r="M18" s="246">
        <v>18382</v>
      </c>
      <c r="N18" s="251">
        <f>SUM(N19:N24)</f>
        <v>17080</v>
      </c>
      <c r="O18" s="277">
        <f>SUM(O19:O24)</f>
        <v>16443</v>
      </c>
      <c r="P18" s="248">
        <f aca="true" t="shared" si="4" ref="P18:P24">B18/B$50*100</f>
        <v>23.679989416764506</v>
      </c>
      <c r="Q18" s="248">
        <f aca="true" t="shared" si="5" ref="Q18:S24">M18/M$50*100</f>
        <v>23.577246200218045</v>
      </c>
      <c r="R18" s="248">
        <f t="shared" si="5"/>
        <v>22.963162140360314</v>
      </c>
      <c r="S18" s="249">
        <f t="shared" si="5"/>
        <v>24.044746654968193</v>
      </c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</row>
    <row r="19" spans="1:41" ht="12.75">
      <c r="A19" s="254" t="s">
        <v>37</v>
      </c>
      <c r="B19" s="246">
        <v>3018</v>
      </c>
      <c r="C19" s="246">
        <v>3318</v>
      </c>
      <c r="D19" s="246">
        <v>2787</v>
      </c>
      <c r="E19" s="246">
        <v>2863</v>
      </c>
      <c r="F19" s="246">
        <v>3381</v>
      </c>
      <c r="G19" s="246">
        <v>2321</v>
      </c>
      <c r="H19" s="246">
        <v>1649</v>
      </c>
      <c r="I19" s="246">
        <v>2244</v>
      </c>
      <c r="J19" s="246">
        <v>2649</v>
      </c>
      <c r="K19" s="246">
        <v>3102</v>
      </c>
      <c r="L19" s="246">
        <v>3211</v>
      </c>
      <c r="M19" s="246">
        <v>2922</v>
      </c>
      <c r="N19" s="258">
        <v>2143</v>
      </c>
      <c r="O19" s="288">
        <v>1637</v>
      </c>
      <c r="P19" s="248">
        <f t="shared" si="4"/>
        <v>4.990656987415871</v>
      </c>
      <c r="Q19" s="248">
        <f t="shared" si="5"/>
        <v>3.747835567241711</v>
      </c>
      <c r="R19" s="248">
        <f t="shared" si="5"/>
        <v>2.8811508470018823</v>
      </c>
      <c r="S19" s="249">
        <f t="shared" si="5"/>
        <v>2.3937998098998317</v>
      </c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</row>
    <row r="20" spans="1:41" ht="12.75">
      <c r="A20" s="254" t="s">
        <v>38</v>
      </c>
      <c r="B20" s="246">
        <v>6806</v>
      </c>
      <c r="C20" s="246">
        <v>5712</v>
      </c>
      <c r="D20" s="246">
        <v>5221</v>
      </c>
      <c r="E20" s="246">
        <v>4367</v>
      </c>
      <c r="F20" s="246">
        <v>4856</v>
      </c>
      <c r="G20" s="246">
        <v>4304</v>
      </c>
      <c r="H20" s="246">
        <v>3728</v>
      </c>
      <c r="I20" s="246">
        <v>3889</v>
      </c>
      <c r="J20" s="246">
        <v>4486</v>
      </c>
      <c r="K20" s="246">
        <v>4907</v>
      </c>
      <c r="L20" s="246">
        <v>5119</v>
      </c>
      <c r="M20" s="246">
        <v>5297</v>
      </c>
      <c r="N20" s="258">
        <v>5345</v>
      </c>
      <c r="O20" s="288">
        <v>5498</v>
      </c>
      <c r="P20" s="248">
        <f t="shared" si="4"/>
        <v>11.254609495146594</v>
      </c>
      <c r="Q20" s="248">
        <f t="shared" si="5"/>
        <v>6.794074264092862</v>
      </c>
      <c r="R20" s="248">
        <f t="shared" si="5"/>
        <v>7.186071524603388</v>
      </c>
      <c r="S20" s="249">
        <f t="shared" si="5"/>
        <v>8.039774804416174</v>
      </c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</row>
    <row r="21" spans="1:41" ht="12.75">
      <c r="A21" s="254" t="s">
        <v>39</v>
      </c>
      <c r="B21" s="246">
        <v>2964</v>
      </c>
      <c r="C21" s="246">
        <v>2732</v>
      </c>
      <c r="D21" s="246">
        <v>2818</v>
      </c>
      <c r="E21" s="246">
        <v>2700</v>
      </c>
      <c r="F21" s="246">
        <v>2801</v>
      </c>
      <c r="G21" s="246">
        <v>2745</v>
      </c>
      <c r="H21" s="246">
        <v>3070</v>
      </c>
      <c r="I21" s="246">
        <v>3662</v>
      </c>
      <c r="J21" s="246">
        <v>4146</v>
      </c>
      <c r="K21" s="246">
        <v>4485</v>
      </c>
      <c r="L21" s="246">
        <v>4887</v>
      </c>
      <c r="M21" s="246">
        <v>4911</v>
      </c>
      <c r="N21" s="258">
        <v>4730</v>
      </c>
      <c r="O21" s="288">
        <v>4254</v>
      </c>
      <c r="P21" s="248">
        <f t="shared" si="4"/>
        <v>4.901360937939246</v>
      </c>
      <c r="Q21" s="248">
        <f t="shared" si="5"/>
        <v>6.298980311678318</v>
      </c>
      <c r="R21" s="248">
        <f t="shared" si="5"/>
        <v>6.359236353858565</v>
      </c>
      <c r="S21" s="249">
        <f t="shared" si="5"/>
        <v>6.220662425970608</v>
      </c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</row>
    <row r="22" spans="1:41" ht="12.75">
      <c r="A22" s="254" t="s">
        <v>40</v>
      </c>
      <c r="B22" s="246">
        <v>353</v>
      </c>
      <c r="C22" s="246">
        <v>289</v>
      </c>
      <c r="D22" s="246">
        <v>312</v>
      </c>
      <c r="E22" s="246">
        <v>333</v>
      </c>
      <c r="F22" s="246">
        <v>453</v>
      </c>
      <c r="G22" s="246">
        <v>580</v>
      </c>
      <c r="H22" s="246">
        <v>613</v>
      </c>
      <c r="I22" s="246">
        <v>833</v>
      </c>
      <c r="J22" s="246">
        <v>966</v>
      </c>
      <c r="K22" s="246">
        <v>1014</v>
      </c>
      <c r="L22" s="246">
        <v>956</v>
      </c>
      <c r="M22" s="246">
        <v>1073</v>
      </c>
      <c r="N22" s="258">
        <v>1125</v>
      </c>
      <c r="O22" s="288">
        <v>1225</v>
      </c>
      <c r="P22" s="248">
        <f t="shared" si="4"/>
        <v>0.5837315826897954</v>
      </c>
      <c r="Q22" s="248">
        <f t="shared" si="5"/>
        <v>1.376258577566857</v>
      </c>
      <c r="R22" s="248">
        <f t="shared" si="5"/>
        <v>1.5125033611185803</v>
      </c>
      <c r="S22" s="249">
        <f t="shared" si="5"/>
        <v>1.7913285077136798</v>
      </c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</row>
    <row r="23" spans="1:41" ht="12.75">
      <c r="A23" s="254" t="s">
        <v>41</v>
      </c>
      <c r="B23" s="246">
        <v>167</v>
      </c>
      <c r="C23" s="246">
        <v>194</v>
      </c>
      <c r="D23" s="246">
        <v>212</v>
      </c>
      <c r="E23" s="246">
        <v>511</v>
      </c>
      <c r="F23" s="246">
        <v>339</v>
      </c>
      <c r="G23" s="246">
        <v>780</v>
      </c>
      <c r="H23" s="246">
        <v>1302</v>
      </c>
      <c r="I23" s="246">
        <v>871</v>
      </c>
      <c r="J23" s="246">
        <v>1054</v>
      </c>
      <c r="K23" s="246">
        <v>709</v>
      </c>
      <c r="L23" s="246">
        <v>821</v>
      </c>
      <c r="M23" s="246">
        <v>2141</v>
      </c>
      <c r="N23" s="258">
        <v>1898</v>
      </c>
      <c r="O23" s="288">
        <v>1980</v>
      </c>
      <c r="P23" s="248">
        <f t="shared" si="4"/>
        <v>0.276156301159195</v>
      </c>
      <c r="Q23" s="248">
        <f t="shared" si="5"/>
        <v>2.74610402103508</v>
      </c>
      <c r="R23" s="248">
        <f t="shared" si="5"/>
        <v>2.5517612261360583</v>
      </c>
      <c r="S23" s="249">
        <f t="shared" si="5"/>
        <v>2.895371792059662</v>
      </c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</row>
    <row r="24" spans="1:41" ht="12.75">
      <c r="A24" s="254" t="s">
        <v>42</v>
      </c>
      <c r="B24" s="257">
        <v>1012</v>
      </c>
      <c r="C24" s="257">
        <v>867</v>
      </c>
      <c r="D24" s="257">
        <v>826</v>
      </c>
      <c r="E24" s="257">
        <v>790</v>
      </c>
      <c r="F24" s="257">
        <v>921</v>
      </c>
      <c r="G24" s="257">
        <v>915</v>
      </c>
      <c r="H24" s="257">
        <v>1056</v>
      </c>
      <c r="I24" s="257">
        <v>1181</v>
      </c>
      <c r="J24" s="257">
        <v>1302</v>
      </c>
      <c r="K24" s="257">
        <v>1566</v>
      </c>
      <c r="L24" s="257">
        <v>1658</v>
      </c>
      <c r="M24" s="257">
        <v>2038</v>
      </c>
      <c r="N24" s="258">
        <v>1839</v>
      </c>
      <c r="O24" s="288">
        <v>1849</v>
      </c>
      <c r="P24" s="248">
        <f t="shared" si="4"/>
        <v>1.6734741124138044</v>
      </c>
      <c r="Q24" s="248">
        <f t="shared" si="5"/>
        <v>2.6139934586032196</v>
      </c>
      <c r="R24" s="248">
        <f t="shared" si="5"/>
        <v>2.472438827641839</v>
      </c>
      <c r="S24" s="249">
        <f t="shared" si="5"/>
        <v>2.70380931490824</v>
      </c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</row>
    <row r="25" spans="1:41" ht="12.75">
      <c r="A25" s="253"/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1"/>
      <c r="O25" s="14"/>
      <c r="P25" s="248"/>
      <c r="Q25" s="248"/>
      <c r="R25" s="248"/>
      <c r="S25" s="249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</row>
    <row r="26" spans="1:41" ht="12.75">
      <c r="A26" s="253" t="s">
        <v>137</v>
      </c>
      <c r="B26" s="246">
        <v>3568</v>
      </c>
      <c r="C26" s="246">
        <v>3852</v>
      </c>
      <c r="D26" s="246">
        <v>4713</v>
      </c>
      <c r="E26" s="246">
        <v>5159</v>
      </c>
      <c r="F26" s="246">
        <v>6355</v>
      </c>
      <c r="G26" s="246">
        <v>6681</v>
      </c>
      <c r="H26" s="246">
        <v>7528</v>
      </c>
      <c r="I26" s="246">
        <v>8760</v>
      </c>
      <c r="J26" s="246">
        <v>9809</v>
      </c>
      <c r="K26" s="246">
        <v>10983</v>
      </c>
      <c r="L26" s="246">
        <v>11540</v>
      </c>
      <c r="M26" s="246">
        <v>12470</v>
      </c>
      <c r="N26" s="251">
        <f>SUM(N27:N32)</f>
        <v>12660</v>
      </c>
      <c r="O26" s="277">
        <f>SUM(O27:O32)</f>
        <v>11860</v>
      </c>
      <c r="P26" s="248">
        <f aca="true" t="shared" si="6" ref="P26:P32">B26/B$50*100</f>
        <v>5.9001537876407655</v>
      </c>
      <c r="Q26" s="248">
        <f aca="true" t="shared" si="7" ref="Q26:S32">M26/M$50*100</f>
        <v>15.994356441993201</v>
      </c>
      <c r="R26" s="248">
        <f t="shared" si="7"/>
        <v>17.02070449045442</v>
      </c>
      <c r="S26" s="249">
        <f t="shared" si="7"/>
        <v>17.342984572640198</v>
      </c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</row>
    <row r="27" spans="1:41" ht="12.75">
      <c r="A27" s="254" t="s">
        <v>43</v>
      </c>
      <c r="B27" s="246">
        <v>1091</v>
      </c>
      <c r="C27" s="246">
        <v>1411</v>
      </c>
      <c r="D27" s="246">
        <v>1763</v>
      </c>
      <c r="E27" s="246">
        <v>1928</v>
      </c>
      <c r="F27" s="246">
        <v>2231</v>
      </c>
      <c r="G27" s="246">
        <v>2424</v>
      </c>
      <c r="H27" s="246">
        <v>3063</v>
      </c>
      <c r="I27" s="246">
        <v>3907</v>
      </c>
      <c r="J27" s="246">
        <v>4253</v>
      </c>
      <c r="K27" s="246">
        <v>4874</v>
      </c>
      <c r="L27" s="246">
        <v>5271</v>
      </c>
      <c r="M27" s="246">
        <v>5636</v>
      </c>
      <c r="N27" s="258">
        <v>5780</v>
      </c>
      <c r="O27" s="288">
        <v>5131</v>
      </c>
      <c r="P27" s="248">
        <f t="shared" si="6"/>
        <v>1.8041109255370165</v>
      </c>
      <c r="Q27" s="248">
        <f t="shared" si="7"/>
        <v>7.228884755980247</v>
      </c>
      <c r="R27" s="248">
        <f t="shared" si="7"/>
        <v>7.7709061575692395</v>
      </c>
      <c r="S27" s="249">
        <f t="shared" si="7"/>
        <v>7.503107406595014</v>
      </c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</row>
    <row r="28" spans="1:41" ht="12.75">
      <c r="A28" s="254" t="s">
        <v>44</v>
      </c>
      <c r="B28" s="246">
        <v>11</v>
      </c>
      <c r="C28" s="246">
        <v>21</v>
      </c>
      <c r="D28" s="246">
        <v>29</v>
      </c>
      <c r="E28" s="246">
        <v>23</v>
      </c>
      <c r="F28" s="246">
        <v>19</v>
      </c>
      <c r="G28" s="246">
        <v>31</v>
      </c>
      <c r="H28" s="246">
        <v>28</v>
      </c>
      <c r="I28" s="246">
        <v>59</v>
      </c>
      <c r="J28" s="246">
        <v>41</v>
      </c>
      <c r="K28" s="246">
        <v>36</v>
      </c>
      <c r="L28" s="246">
        <v>46</v>
      </c>
      <c r="M28" s="246">
        <v>36</v>
      </c>
      <c r="N28" s="258">
        <v>30</v>
      </c>
      <c r="O28" s="288">
        <v>35</v>
      </c>
      <c r="P28" s="248">
        <f t="shared" si="6"/>
        <v>0.018189936004497878</v>
      </c>
      <c r="Q28" s="248">
        <f t="shared" si="7"/>
        <v>0.046174565510164814</v>
      </c>
      <c r="R28" s="248">
        <f t="shared" si="7"/>
        <v>0.04033342296316214</v>
      </c>
      <c r="S28" s="249">
        <f t="shared" si="7"/>
        <v>0.051180814506105135</v>
      </c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</row>
    <row r="29" spans="1:41" ht="12.75">
      <c r="A29" s="254" t="s">
        <v>104</v>
      </c>
      <c r="B29" s="246">
        <v>48</v>
      </c>
      <c r="C29" s="246">
        <v>89</v>
      </c>
      <c r="D29" s="246">
        <v>87</v>
      </c>
      <c r="E29" s="246">
        <v>97</v>
      </c>
      <c r="F29" s="246">
        <v>131</v>
      </c>
      <c r="G29" s="246">
        <v>134</v>
      </c>
      <c r="H29" s="246">
        <v>144</v>
      </c>
      <c r="I29" s="246">
        <v>197</v>
      </c>
      <c r="J29" s="246">
        <v>258</v>
      </c>
      <c r="K29" s="246">
        <v>287</v>
      </c>
      <c r="L29" s="246">
        <v>299</v>
      </c>
      <c r="M29" s="246">
        <v>318</v>
      </c>
      <c r="N29" s="258">
        <v>259</v>
      </c>
      <c r="O29" s="288">
        <v>178</v>
      </c>
      <c r="P29" s="248">
        <f t="shared" si="6"/>
        <v>0.07937426620144528</v>
      </c>
      <c r="Q29" s="248">
        <f t="shared" si="7"/>
        <v>0.40787532867312254</v>
      </c>
      <c r="R29" s="248">
        <f t="shared" si="7"/>
        <v>0.3482118849152998</v>
      </c>
      <c r="S29" s="249">
        <f t="shared" si="7"/>
        <v>0.26029099948819184</v>
      </c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</row>
    <row r="30" spans="1:41" ht="12.75">
      <c r="A30" s="254" t="s">
        <v>46</v>
      </c>
      <c r="B30" s="246">
        <v>637</v>
      </c>
      <c r="C30" s="246">
        <v>627</v>
      </c>
      <c r="D30" s="246">
        <v>820</v>
      </c>
      <c r="E30" s="246">
        <v>975</v>
      </c>
      <c r="F30" s="246">
        <v>1359</v>
      </c>
      <c r="G30" s="246">
        <v>1504</v>
      </c>
      <c r="H30" s="246">
        <v>1585</v>
      </c>
      <c r="I30" s="246">
        <v>1657</v>
      </c>
      <c r="J30" s="246">
        <v>2006</v>
      </c>
      <c r="K30" s="246">
        <v>2210</v>
      </c>
      <c r="L30" s="246">
        <v>2189</v>
      </c>
      <c r="M30" s="246">
        <v>2204</v>
      </c>
      <c r="N30" s="258">
        <v>2381</v>
      </c>
      <c r="O30" s="288">
        <v>2185</v>
      </c>
      <c r="P30" s="248">
        <f t="shared" si="6"/>
        <v>1.0533626577150133</v>
      </c>
      <c r="Q30" s="248">
        <f t="shared" si="7"/>
        <v>2.8269095106778686</v>
      </c>
      <c r="R30" s="248">
        <f t="shared" si="7"/>
        <v>3.2011293358429684</v>
      </c>
      <c r="S30" s="249">
        <f t="shared" si="7"/>
        <v>3.1951451341668498</v>
      </c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</row>
    <row r="31" spans="1:41" ht="12.75">
      <c r="A31" s="254" t="s">
        <v>47</v>
      </c>
      <c r="B31" s="246">
        <v>96</v>
      </c>
      <c r="C31" s="246">
        <v>95</v>
      </c>
      <c r="D31" s="246">
        <v>102</v>
      </c>
      <c r="E31" s="246">
        <v>110</v>
      </c>
      <c r="F31" s="246">
        <v>148</v>
      </c>
      <c r="G31" s="246">
        <v>155</v>
      </c>
      <c r="H31" s="246">
        <v>175</v>
      </c>
      <c r="I31" s="246">
        <v>200</v>
      </c>
      <c r="J31" s="246">
        <v>196</v>
      </c>
      <c r="K31" s="246">
        <v>220</v>
      </c>
      <c r="L31" s="246">
        <v>256</v>
      </c>
      <c r="M31" s="246">
        <v>266</v>
      </c>
      <c r="N31" s="258">
        <v>196</v>
      </c>
      <c r="O31" s="288">
        <v>179</v>
      </c>
      <c r="P31" s="248">
        <f t="shared" si="6"/>
        <v>0.15874853240289055</v>
      </c>
      <c r="Q31" s="248">
        <f t="shared" si="7"/>
        <v>0.3411787340473289</v>
      </c>
      <c r="R31" s="248">
        <f t="shared" si="7"/>
        <v>0.26351169669265934</v>
      </c>
      <c r="S31" s="249">
        <f t="shared" si="7"/>
        <v>0.26175330847408057</v>
      </c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</row>
    <row r="32" spans="1:41" ht="12.75">
      <c r="A32" s="254" t="s">
        <v>48</v>
      </c>
      <c r="B32" s="257">
        <v>1685</v>
      </c>
      <c r="C32" s="257">
        <v>1609</v>
      </c>
      <c r="D32" s="257">
        <v>1912</v>
      </c>
      <c r="E32" s="257">
        <v>2026</v>
      </c>
      <c r="F32" s="257">
        <v>2467</v>
      </c>
      <c r="G32" s="257">
        <v>2433</v>
      </c>
      <c r="H32" s="257">
        <v>2533</v>
      </c>
      <c r="I32" s="257">
        <v>2740</v>
      </c>
      <c r="J32" s="257">
        <v>3055</v>
      </c>
      <c r="K32" s="257">
        <v>3356</v>
      </c>
      <c r="L32" s="257">
        <v>3479</v>
      </c>
      <c r="M32" s="257">
        <v>4010</v>
      </c>
      <c r="N32" s="258">
        <v>4014</v>
      </c>
      <c r="O32" s="288">
        <v>4152</v>
      </c>
      <c r="P32" s="248">
        <f t="shared" si="6"/>
        <v>2.786367469779902</v>
      </c>
      <c r="Q32" s="248">
        <f t="shared" si="7"/>
        <v>5.14333354710447</v>
      </c>
      <c r="R32" s="248">
        <f t="shared" si="7"/>
        <v>5.396611992471095</v>
      </c>
      <c r="S32" s="249">
        <f t="shared" si="7"/>
        <v>6.071506909409958</v>
      </c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</row>
    <row r="33" spans="1:41" ht="12.75">
      <c r="A33" s="253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1"/>
      <c r="O33" s="14"/>
      <c r="P33" s="248"/>
      <c r="Q33" s="248"/>
      <c r="R33" s="248"/>
      <c r="S33" s="249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</row>
    <row r="34" spans="1:41" ht="12.75">
      <c r="A34" s="253" t="s">
        <v>49</v>
      </c>
      <c r="B34" s="257">
        <v>217</v>
      </c>
      <c r="C34" s="257">
        <v>263</v>
      </c>
      <c r="D34" s="257">
        <v>347</v>
      </c>
      <c r="E34" s="257">
        <v>643</v>
      </c>
      <c r="F34" s="257">
        <v>1332</v>
      </c>
      <c r="G34" s="257">
        <v>1600</v>
      </c>
      <c r="H34" s="257">
        <v>1522</v>
      </c>
      <c r="I34" s="257">
        <v>1845</v>
      </c>
      <c r="J34" s="257">
        <v>2412</v>
      </c>
      <c r="K34" s="257">
        <v>2783</v>
      </c>
      <c r="L34" s="257">
        <v>2748</v>
      </c>
      <c r="M34" s="257">
        <v>2793</v>
      </c>
      <c r="N34" s="258">
        <v>2835</v>
      </c>
      <c r="O34" s="288">
        <v>2317</v>
      </c>
      <c r="P34" s="248">
        <f>B34/B$50*100</f>
        <v>0.35883782845236717</v>
      </c>
      <c r="Q34" s="248">
        <f>M34/M$50*100</f>
        <v>3.5823767074969535</v>
      </c>
      <c r="R34" s="248">
        <f>N34/N$50*100</f>
        <v>3.811508470018822</v>
      </c>
      <c r="S34" s="249">
        <f>O34/O$50*100</f>
        <v>3.3881699203041604</v>
      </c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</row>
    <row r="35" spans="1:41" ht="12.75">
      <c r="A35" s="260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  <c r="M35" s="259"/>
      <c r="N35" s="233"/>
      <c r="O35" s="257"/>
      <c r="P35" s="248"/>
      <c r="Q35" s="248"/>
      <c r="R35" s="248"/>
      <c r="S35" s="249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</row>
    <row r="36" spans="1:41" ht="12.75">
      <c r="A36" s="260" t="s">
        <v>50</v>
      </c>
      <c r="B36" s="257">
        <v>14510</v>
      </c>
      <c r="C36" s="257">
        <v>15585</v>
      </c>
      <c r="D36" s="257">
        <v>17301</v>
      </c>
      <c r="E36" s="257">
        <v>15539</v>
      </c>
      <c r="F36" s="257">
        <v>15981</v>
      </c>
      <c r="G36" s="257">
        <v>16028</v>
      </c>
      <c r="H36" s="257">
        <v>14394</v>
      </c>
      <c r="I36" s="257">
        <v>15642</v>
      </c>
      <c r="J36" s="257">
        <v>18707</v>
      </c>
      <c r="K36" s="257">
        <v>12422</v>
      </c>
      <c r="L36" s="257">
        <v>11540</v>
      </c>
      <c r="M36" s="257">
        <v>12678</v>
      </c>
      <c r="N36" s="233">
        <f>SUM(N37:N39)</f>
        <v>12240</v>
      </c>
      <c r="O36" s="288">
        <f>SUM(O37:O39)</f>
        <v>9182</v>
      </c>
      <c r="P36" s="248">
        <f>B36/B$50*100</f>
        <v>23.99417922047856</v>
      </c>
      <c r="Q36" s="248">
        <f aca="true" t="shared" si="8" ref="Q36:S39">M36/M$50*100</f>
        <v>16.261142820496378</v>
      </c>
      <c r="R36" s="248">
        <f t="shared" si="8"/>
        <v>16.456036568970152</v>
      </c>
      <c r="S36" s="249">
        <f t="shared" si="8"/>
        <v>13.426921108430212</v>
      </c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</row>
    <row r="37" spans="1:41" ht="12.75">
      <c r="A37" s="253" t="s">
        <v>51</v>
      </c>
      <c r="B37" s="257">
        <v>11302</v>
      </c>
      <c r="C37" s="257">
        <v>12403</v>
      </c>
      <c r="D37" s="257">
        <v>13771</v>
      </c>
      <c r="E37" s="257">
        <v>11899</v>
      </c>
      <c r="F37" s="257">
        <v>11875</v>
      </c>
      <c r="G37" s="257">
        <v>12319</v>
      </c>
      <c r="H37" s="257">
        <v>10570</v>
      </c>
      <c r="I37" s="257">
        <v>12047</v>
      </c>
      <c r="J37" s="257">
        <v>15012</v>
      </c>
      <c r="K37" s="257">
        <v>8524</v>
      </c>
      <c r="L37" s="257">
        <v>7616</v>
      </c>
      <c r="M37" s="257">
        <v>8555</v>
      </c>
      <c r="N37" s="258">
        <v>7758</v>
      </c>
      <c r="O37" s="288">
        <v>5411</v>
      </c>
      <c r="P37" s="248">
        <f>B37/B$50*100</f>
        <v>18.689332429348635</v>
      </c>
      <c r="Q37" s="248">
        <f t="shared" si="8"/>
        <v>10.972872442762778</v>
      </c>
      <c r="R37" s="248">
        <f t="shared" si="8"/>
        <v>10.43022317827373</v>
      </c>
      <c r="S37" s="249">
        <f t="shared" si="8"/>
        <v>7.912553922643855</v>
      </c>
      <c r="T37" s="234"/>
      <c r="U37" s="234"/>
      <c r="V37" s="234"/>
      <c r="W37" s="234"/>
      <c r="X37" s="234"/>
      <c r="Y37" s="234"/>
      <c r="Z37" s="234"/>
      <c r="AA37" s="234"/>
      <c r="AB37" s="234"/>
      <c r="AC37" s="234"/>
      <c r="AD37" s="234"/>
      <c r="AE37" s="234"/>
      <c r="AF37" s="234"/>
      <c r="AG37" s="234"/>
      <c r="AH37" s="234"/>
      <c r="AI37" s="234"/>
      <c r="AJ37" s="234"/>
      <c r="AK37" s="234"/>
      <c r="AL37" s="234"/>
      <c r="AM37" s="234"/>
      <c r="AN37" s="234"/>
      <c r="AO37" s="234"/>
    </row>
    <row r="38" spans="1:41" ht="12.75">
      <c r="A38" s="253" t="s">
        <v>52</v>
      </c>
      <c r="B38" s="257">
        <v>2794</v>
      </c>
      <c r="C38" s="257">
        <v>2905</v>
      </c>
      <c r="D38" s="257">
        <v>3240</v>
      </c>
      <c r="E38" s="257">
        <v>3389</v>
      </c>
      <c r="F38" s="257">
        <v>3794</v>
      </c>
      <c r="G38" s="257">
        <v>3424</v>
      </c>
      <c r="H38" s="257">
        <v>3513</v>
      </c>
      <c r="I38" s="257">
        <v>3212</v>
      </c>
      <c r="J38" s="257">
        <v>3213</v>
      </c>
      <c r="K38" s="257">
        <v>3391</v>
      </c>
      <c r="L38" s="257">
        <v>3419</v>
      </c>
      <c r="M38" s="257">
        <v>3689</v>
      </c>
      <c r="N38" s="258">
        <v>4023</v>
      </c>
      <c r="O38" s="288">
        <v>3253</v>
      </c>
      <c r="P38" s="248">
        <f>B38/B$50*100</f>
        <v>4.62024374514246</v>
      </c>
      <c r="Q38" s="248">
        <f t="shared" si="8"/>
        <v>4.731610337972167</v>
      </c>
      <c r="R38" s="248">
        <f t="shared" si="8"/>
        <v>5.408712019360043</v>
      </c>
      <c r="S38" s="249">
        <f t="shared" si="8"/>
        <v>4.756891131096</v>
      </c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</row>
    <row r="39" spans="1:41" ht="12.75">
      <c r="A39" s="253" t="s">
        <v>53</v>
      </c>
      <c r="B39" s="257">
        <v>414</v>
      </c>
      <c r="C39" s="257">
        <v>277</v>
      </c>
      <c r="D39" s="257">
        <v>290</v>
      </c>
      <c r="E39" s="257">
        <v>251</v>
      </c>
      <c r="F39" s="257">
        <v>312</v>
      </c>
      <c r="G39" s="257">
        <v>285</v>
      </c>
      <c r="H39" s="257">
        <v>311</v>
      </c>
      <c r="I39" s="257">
        <v>383</v>
      </c>
      <c r="J39" s="257">
        <v>482</v>
      </c>
      <c r="K39" s="257">
        <v>507</v>
      </c>
      <c r="L39" s="257">
        <v>505</v>
      </c>
      <c r="M39" s="257">
        <v>434</v>
      </c>
      <c r="N39" s="258">
        <v>459</v>
      </c>
      <c r="O39" s="288">
        <v>518</v>
      </c>
      <c r="P39" s="248">
        <f>B39/B$50*100</f>
        <v>0.6846030459874655</v>
      </c>
      <c r="Q39" s="248">
        <f t="shared" si="8"/>
        <v>0.5566600397614314</v>
      </c>
      <c r="R39" s="248">
        <f t="shared" si="8"/>
        <v>0.6171013713363808</v>
      </c>
      <c r="S39" s="249">
        <f t="shared" si="8"/>
        <v>0.7574760546903561</v>
      </c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</row>
    <row r="40" spans="1:41" ht="12.75">
      <c r="A40" s="260"/>
      <c r="B40" s="259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1"/>
      <c r="O40" s="14"/>
      <c r="P40" s="248"/>
      <c r="Q40" s="248"/>
      <c r="R40" s="248"/>
      <c r="S40" s="249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</row>
    <row r="41" spans="1:41" ht="12.75">
      <c r="A41" s="260" t="s">
        <v>54</v>
      </c>
      <c r="B41" s="257">
        <v>20010</v>
      </c>
      <c r="C41" s="257">
        <v>17255</v>
      </c>
      <c r="D41" s="257">
        <v>14528</v>
      </c>
      <c r="E41" s="257">
        <v>17688</v>
      </c>
      <c r="F41" s="257">
        <v>20293</v>
      </c>
      <c r="G41" s="257">
        <v>17846</v>
      </c>
      <c r="H41" s="257">
        <v>18071</v>
      </c>
      <c r="I41" s="257">
        <v>18985</v>
      </c>
      <c r="J41" s="257">
        <v>20193</v>
      </c>
      <c r="K41" s="257">
        <v>20239</v>
      </c>
      <c r="L41" s="257">
        <v>16834</v>
      </c>
      <c r="M41" s="257">
        <v>13399</v>
      </c>
      <c r="N41" s="258">
        <v>11388</v>
      </c>
      <c r="O41" s="288">
        <v>10544</v>
      </c>
      <c r="P41" s="248">
        <f>B41/B$50*100</f>
        <v>33.0891472227275</v>
      </c>
      <c r="Q41" s="248">
        <f>M41/M$50*100</f>
        <v>17.1859167575194</v>
      </c>
      <c r="R41" s="248">
        <f>N41/N$50*100</f>
        <v>15.310567356816348</v>
      </c>
      <c r="S41" s="249">
        <f>O41/O$50*100</f>
        <v>15.418585947210644</v>
      </c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</row>
    <row r="42" spans="1:41" ht="12.75">
      <c r="A42" s="260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33"/>
      <c r="O42" s="257"/>
      <c r="P42" s="248"/>
      <c r="Q42" s="248"/>
      <c r="R42" s="248"/>
      <c r="S42" s="249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  <c r="AH42" s="234"/>
      <c r="AI42" s="234"/>
      <c r="AJ42" s="234"/>
      <c r="AK42" s="234"/>
      <c r="AL42" s="234"/>
      <c r="AM42" s="234"/>
      <c r="AN42" s="234"/>
      <c r="AO42" s="234"/>
    </row>
    <row r="43" spans="1:41" ht="12.75">
      <c r="A43" s="260" t="s">
        <v>55</v>
      </c>
      <c r="B43" s="257">
        <v>929</v>
      </c>
      <c r="C43" s="257">
        <v>1247</v>
      </c>
      <c r="D43" s="257">
        <v>1520</v>
      </c>
      <c r="E43" s="257">
        <v>1441</v>
      </c>
      <c r="F43" s="257">
        <v>1055</v>
      </c>
      <c r="G43" s="257">
        <v>946</v>
      </c>
      <c r="H43" s="257">
        <v>1852</v>
      </c>
      <c r="I43" s="257">
        <v>2331</v>
      </c>
      <c r="J43" s="257">
        <v>2534</v>
      </c>
      <c r="K43" s="257">
        <v>3646</v>
      </c>
      <c r="L43" s="257">
        <v>3319</v>
      </c>
      <c r="M43" s="257">
        <v>3518</v>
      </c>
      <c r="N43" s="233">
        <f>SUM(N44:N45)</f>
        <v>3884</v>
      </c>
      <c r="O43" s="288">
        <f>SUM(O44:O45)</f>
        <v>4253</v>
      </c>
      <c r="P43" s="248">
        <f>B43/B$50*100</f>
        <v>1.5362227771071386</v>
      </c>
      <c r="Q43" s="248">
        <f aca="true" t="shared" si="9" ref="Q43:S45">M43/M$50*100</f>
        <v>4.5122811517988834</v>
      </c>
      <c r="R43" s="248">
        <f t="shared" si="9"/>
        <v>5.221833826297392</v>
      </c>
      <c r="S43" s="249">
        <f t="shared" si="9"/>
        <v>6.219200116984719</v>
      </c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</row>
    <row r="44" spans="1:41" ht="12.75">
      <c r="A44" s="253" t="s">
        <v>56</v>
      </c>
      <c r="B44" s="257">
        <v>342</v>
      </c>
      <c r="C44" s="257">
        <v>499</v>
      </c>
      <c r="D44" s="257">
        <v>614</v>
      </c>
      <c r="E44" s="257">
        <v>594</v>
      </c>
      <c r="F44" s="257">
        <v>304</v>
      </c>
      <c r="G44" s="257">
        <v>263</v>
      </c>
      <c r="H44" s="257">
        <v>589</v>
      </c>
      <c r="I44" s="257">
        <v>813</v>
      </c>
      <c r="J44" s="257">
        <v>995</v>
      </c>
      <c r="K44" s="257">
        <v>1200</v>
      </c>
      <c r="L44" s="257">
        <v>1204</v>
      </c>
      <c r="M44" s="257">
        <v>1446</v>
      </c>
      <c r="N44" s="258">
        <v>1651</v>
      </c>
      <c r="O44" s="288">
        <v>1720</v>
      </c>
      <c r="P44" s="248">
        <f>B44/B$50*100</f>
        <v>0.5655416466852975</v>
      </c>
      <c r="Q44" s="248">
        <f t="shared" si="9"/>
        <v>1.8546783813249534</v>
      </c>
      <c r="R44" s="248">
        <f t="shared" si="9"/>
        <v>2.219682710406023</v>
      </c>
      <c r="S44" s="249">
        <f t="shared" si="9"/>
        <v>2.5151714557285954</v>
      </c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</row>
    <row r="45" spans="1:41" ht="12.75">
      <c r="A45" s="253" t="s">
        <v>57</v>
      </c>
      <c r="B45" s="257">
        <v>587</v>
      </c>
      <c r="C45" s="257">
        <v>748</v>
      </c>
      <c r="D45" s="257">
        <v>906</v>
      </c>
      <c r="E45" s="257">
        <v>847</v>
      </c>
      <c r="F45" s="257">
        <v>751</v>
      </c>
      <c r="G45" s="257">
        <v>683</v>
      </c>
      <c r="H45" s="257">
        <v>1263</v>
      </c>
      <c r="I45" s="257">
        <v>1518</v>
      </c>
      <c r="J45" s="257">
        <v>1539</v>
      </c>
      <c r="K45" s="257">
        <v>2446</v>
      </c>
      <c r="L45" s="257">
        <v>2115</v>
      </c>
      <c r="M45" s="257">
        <v>2072</v>
      </c>
      <c r="N45" s="258">
        <v>2233</v>
      </c>
      <c r="O45" s="288">
        <v>2533</v>
      </c>
      <c r="P45" s="248">
        <f>B45/B$50*100</f>
        <v>0.9706811304218412</v>
      </c>
      <c r="Q45" s="248">
        <f t="shared" si="9"/>
        <v>2.6576027704739307</v>
      </c>
      <c r="R45" s="248">
        <f t="shared" si="9"/>
        <v>3.0021511158913685</v>
      </c>
      <c r="S45" s="249">
        <f t="shared" si="9"/>
        <v>3.7040286612561237</v>
      </c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</row>
    <row r="46" spans="1:41" ht="12.75">
      <c r="A46" s="260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1"/>
      <c r="O46" s="14"/>
      <c r="P46" s="248"/>
      <c r="Q46" s="248"/>
      <c r="R46" s="248"/>
      <c r="S46" s="249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</row>
    <row r="47" spans="1:41" ht="12.75">
      <c r="A47" s="260" t="s">
        <v>130</v>
      </c>
      <c r="B47" s="257">
        <v>1687</v>
      </c>
      <c r="C47" s="257">
        <v>2322</v>
      </c>
      <c r="D47" s="257">
        <v>2493</v>
      </c>
      <c r="E47" s="257">
        <v>2434</v>
      </c>
      <c r="F47" s="257">
        <v>2525</v>
      </c>
      <c r="G47" s="257">
        <v>2183</v>
      </c>
      <c r="H47" s="257">
        <v>2594</v>
      </c>
      <c r="I47" s="257">
        <v>1992</v>
      </c>
      <c r="J47" s="257">
        <v>2561</v>
      </c>
      <c r="K47" s="257">
        <v>2290</v>
      </c>
      <c r="L47" s="257">
        <v>2264</v>
      </c>
      <c r="M47" s="257">
        <v>2245</v>
      </c>
      <c r="N47" s="258">
        <v>2299</v>
      </c>
      <c r="O47" s="288">
        <v>2230</v>
      </c>
      <c r="P47" s="248">
        <f>B47/B$50*100</f>
        <v>2.7896747308716288</v>
      </c>
      <c r="Q47" s="248">
        <f>M47/M$50*100</f>
        <v>2.8794972102866674</v>
      </c>
      <c r="R47" s="248">
        <f>N47/N$50*100</f>
        <v>3.0908846464103252</v>
      </c>
      <c r="S47" s="249">
        <f>O47/O$50*100</f>
        <v>3.2609490385318423</v>
      </c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</row>
    <row r="48" spans="1:41" ht="12.75">
      <c r="A48" s="260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1"/>
      <c r="O48" s="257"/>
      <c r="P48" s="248"/>
      <c r="Q48" s="248"/>
      <c r="R48" s="248"/>
      <c r="S48" s="249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</row>
    <row r="49" spans="1:41" ht="12.75">
      <c r="A49" s="260" t="s">
        <v>105</v>
      </c>
      <c r="B49" s="246">
        <v>2567</v>
      </c>
      <c r="C49" s="246">
        <v>3924</v>
      </c>
      <c r="D49" s="246">
        <v>4869</v>
      </c>
      <c r="E49" s="246">
        <v>3477</v>
      </c>
      <c r="F49" s="246">
        <v>3881</v>
      </c>
      <c r="G49" s="246">
        <v>3590</v>
      </c>
      <c r="H49" s="246">
        <v>4081</v>
      </c>
      <c r="I49" s="246">
        <v>2720</v>
      </c>
      <c r="J49" s="246">
        <v>2769</v>
      </c>
      <c r="K49" s="246">
        <v>2235</v>
      </c>
      <c r="L49" s="246">
        <v>1986</v>
      </c>
      <c r="M49" s="246">
        <v>2371</v>
      </c>
      <c r="N49" s="251">
        <v>1992</v>
      </c>
      <c r="O49" s="14">
        <v>2018</v>
      </c>
      <c r="P49" s="248">
        <f>B49/B$50*100</f>
        <v>4.244869611231459</v>
      </c>
      <c r="Q49" s="248">
        <f>M49/M$50*100</f>
        <v>3.041108189572244</v>
      </c>
      <c r="R49" s="248">
        <f>N49/N$50*100</f>
        <v>2.678139284753966</v>
      </c>
      <c r="S49" s="249">
        <f>O49/O$50*100</f>
        <v>2.9509395335234334</v>
      </c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</row>
    <row r="50" spans="1:41" ht="12.75">
      <c r="A50" s="260" t="s">
        <v>11</v>
      </c>
      <c r="B50" s="267">
        <v>60473</v>
      </c>
      <c r="C50" s="261">
        <v>60442</v>
      </c>
      <c r="D50" s="261">
        <v>61303</v>
      </c>
      <c r="E50" s="261">
        <v>61593</v>
      </c>
      <c r="F50" s="261">
        <v>68852</v>
      </c>
      <c r="G50" s="261">
        <v>65366</v>
      </c>
      <c r="H50" s="261">
        <v>67035</v>
      </c>
      <c r="I50" s="261">
        <v>71277</v>
      </c>
      <c r="J50" s="261">
        <v>81183</v>
      </c>
      <c r="K50" s="261">
        <v>78710</v>
      </c>
      <c r="L50" s="261">
        <v>76137</v>
      </c>
      <c r="M50" s="261">
        <v>77965</v>
      </c>
      <c r="N50" s="262">
        <v>74380</v>
      </c>
      <c r="O50" s="261">
        <v>68385</v>
      </c>
      <c r="P50" s="261">
        <v>100</v>
      </c>
      <c r="Q50" s="263">
        <v>100</v>
      </c>
      <c r="R50" s="263">
        <v>100</v>
      </c>
      <c r="S50" s="264">
        <v>100</v>
      </c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</row>
    <row r="51" spans="1:41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65"/>
      <c r="O51" s="13"/>
      <c r="P51" s="21"/>
      <c r="Q51" s="21"/>
      <c r="R51" s="12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</row>
    <row r="52" spans="1:41" ht="12.75">
      <c r="A52" s="11" t="s">
        <v>106</v>
      </c>
      <c r="B52" s="21" t="s">
        <v>161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65"/>
      <c r="O52" s="13"/>
      <c r="P52" s="21"/>
      <c r="Q52" s="21"/>
      <c r="R52" s="12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</row>
    <row r="53" spans="1:41" ht="12.75">
      <c r="A53" s="11" t="s">
        <v>107</v>
      </c>
      <c r="B53" s="21" t="s">
        <v>60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65"/>
      <c r="O53" s="13"/>
      <c r="P53" s="21"/>
      <c r="Q53" s="21"/>
      <c r="R53" s="12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</row>
    <row r="54" spans="1:41" ht="12.75">
      <c r="A54" s="11" t="s">
        <v>108</v>
      </c>
      <c r="B54" s="21" t="s">
        <v>135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65"/>
      <c r="O54" s="13"/>
      <c r="P54" s="21"/>
      <c r="Q54" s="21"/>
      <c r="R54" s="12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</row>
    <row r="55" spans="1:41" ht="12.75">
      <c r="A55" s="11"/>
      <c r="B55" s="21" t="s">
        <v>133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65"/>
      <c r="O55" s="13"/>
      <c r="P55" s="21"/>
      <c r="Q55" s="21"/>
      <c r="R55" s="12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</row>
    <row r="56" spans="1:41" ht="12.75">
      <c r="A56" s="11" t="s">
        <v>109</v>
      </c>
      <c r="B56" s="7" t="s">
        <v>138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65"/>
      <c r="O56" s="13"/>
      <c r="P56" s="21"/>
      <c r="Q56" s="21"/>
      <c r="R56" s="12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</row>
    <row r="57" spans="1:41" ht="12.75">
      <c r="A57" s="11" t="s">
        <v>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19"/>
      <c r="M57" s="234"/>
      <c r="N57" s="266"/>
      <c r="O57" s="13"/>
      <c r="P57" s="234"/>
      <c r="Q57" s="233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</row>
    <row r="58" spans="1:41" ht="12.75">
      <c r="A58" s="1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19"/>
      <c r="M58" s="234"/>
      <c r="N58" s="266"/>
      <c r="O58" s="13"/>
      <c r="P58" s="234"/>
      <c r="Q58" s="12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</row>
    <row r="59" spans="1:41" ht="12.75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4"/>
      <c r="L59" s="19" t="s">
        <v>23</v>
      </c>
      <c r="M59" s="234"/>
      <c r="N59" s="266"/>
      <c r="O59" s="13"/>
      <c r="P59" s="234"/>
      <c r="Q59" s="12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/>
      <c r="AM59" s="234"/>
      <c r="AN59" s="234"/>
      <c r="AO59" s="234"/>
    </row>
    <row r="60" spans="1:41" ht="12.75">
      <c r="A60" s="25"/>
      <c r="B60" s="12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</row>
    <row r="61" spans="1:41" ht="12.75">
      <c r="A61" s="234"/>
      <c r="B61" s="12"/>
      <c r="C61" s="234"/>
      <c r="D61" s="234"/>
      <c r="E61" s="234"/>
      <c r="F61" s="234"/>
      <c r="G61" s="234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</row>
    <row r="62" spans="1:41" ht="12.75">
      <c r="A62" s="234"/>
      <c r="B62" s="12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</row>
    <row r="63" spans="1:41" ht="12.75">
      <c r="A63" s="234"/>
      <c r="B63" s="12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</row>
    <row r="64" spans="1:41" ht="12.75">
      <c r="A64" s="234"/>
      <c r="B64" s="12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</row>
    <row r="65" spans="1:41" ht="12.75">
      <c r="A65" s="234"/>
      <c r="B65" s="12"/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</row>
    <row r="66" spans="1:41" ht="12.75">
      <c r="A66" s="234"/>
      <c r="B66" s="266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</row>
    <row r="67" spans="1:41" ht="12.75">
      <c r="A67" s="234"/>
      <c r="B67" s="266"/>
      <c r="C67" s="234"/>
      <c r="D67" s="234"/>
      <c r="E67" s="234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  <c r="AH67" s="234"/>
      <c r="AI67" s="234"/>
      <c r="AJ67" s="234"/>
      <c r="AK67" s="234"/>
      <c r="AL67" s="234"/>
      <c r="AM67" s="234"/>
      <c r="AN67" s="234"/>
      <c r="AO67" s="234"/>
    </row>
    <row r="68" spans="1:41" ht="12.75">
      <c r="A68" s="234"/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19"/>
      <c r="M68" s="234"/>
      <c r="N68" s="233"/>
      <c r="O68" s="13"/>
      <c r="P68" s="234"/>
      <c r="Q68" s="266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</row>
    <row r="69" spans="1:41" ht="12.75">
      <c r="A69" s="234"/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19"/>
      <c r="M69" s="234"/>
      <c r="N69" s="233"/>
      <c r="O69" s="13"/>
      <c r="P69" s="234"/>
      <c r="Q69" s="266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</row>
    <row r="70" spans="1:41" ht="12.75">
      <c r="A70" s="234"/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19"/>
      <c r="M70" s="234"/>
      <c r="N70" s="233"/>
      <c r="O70" s="13"/>
      <c r="P70" s="234"/>
      <c r="Q70" s="233"/>
      <c r="R70" s="12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</row>
    <row r="71" spans="1:41" ht="12.75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19"/>
      <c r="M71" s="234"/>
      <c r="N71" s="233"/>
      <c r="O71" s="13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</row>
    <row r="72" spans="1:41" ht="12.75">
      <c r="A72" s="234"/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19"/>
      <c r="M72" s="234"/>
      <c r="N72" s="233"/>
      <c r="O72" s="13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</row>
    <row r="73" spans="1:41" ht="12.75">
      <c r="A73" s="234"/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19"/>
      <c r="M73" s="234"/>
      <c r="N73" s="233"/>
      <c r="O73" s="13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</row>
    <row r="74" spans="1:41" ht="12.75">
      <c r="A74" s="234"/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19"/>
      <c r="M74" s="234"/>
      <c r="N74" s="233"/>
      <c r="O74" s="13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</row>
    <row r="75" spans="1:41" ht="12.75">
      <c r="A75" s="234"/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19"/>
      <c r="M75" s="234"/>
      <c r="N75" s="233"/>
      <c r="O75" s="13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</row>
    <row r="76" spans="1:41" ht="12.75">
      <c r="A76" s="234"/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19"/>
      <c r="M76" s="234"/>
      <c r="N76" s="233"/>
      <c r="O76" s="13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</row>
    <row r="77" spans="1:41" ht="12.75">
      <c r="A77" s="234"/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19"/>
      <c r="M77" s="234"/>
      <c r="N77" s="233"/>
      <c r="O77" s="13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</row>
    <row r="78" spans="1:41" ht="12.75">
      <c r="A78" s="234"/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19"/>
      <c r="M78" s="234"/>
      <c r="N78" s="233"/>
      <c r="O78" s="13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</row>
    <row r="79" spans="1:41" ht="12.75">
      <c r="A79" s="234"/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19"/>
      <c r="M79" s="234"/>
      <c r="N79" s="233"/>
      <c r="O79" s="13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</row>
    <row r="80" spans="1:41" ht="12.75">
      <c r="A80" s="234"/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  <c r="M80" s="234"/>
      <c r="N80" s="233"/>
      <c r="O80" s="13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</row>
    <row r="81" spans="1:41" ht="12.75">
      <c r="A81" s="234"/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3"/>
      <c r="O81" s="13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</row>
    <row r="82" spans="1:41" ht="12.75">
      <c r="A82" s="234"/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3"/>
      <c r="O82" s="13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</row>
    <row r="83" spans="1:41" ht="12.75">
      <c r="A83" s="234"/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3"/>
      <c r="O83" s="13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</row>
    <row r="84" spans="1:41" ht="12.75">
      <c r="A84" s="234"/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3"/>
      <c r="O84" s="13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</row>
    <row r="85" spans="1:41" ht="12.75">
      <c r="A85" s="234"/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  <c r="M85" s="234"/>
      <c r="N85" s="233"/>
      <c r="O85" s="13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</row>
    <row r="86" spans="1:41" ht="12.75">
      <c r="A86" s="234"/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  <c r="M86" s="234"/>
      <c r="N86" s="233"/>
      <c r="O86" s="13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</row>
    <row r="87" spans="1:41" ht="12.75">
      <c r="A87" s="234"/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3"/>
      <c r="O87" s="13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</row>
    <row r="88" spans="1:41" ht="12.75">
      <c r="A88" s="234"/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  <c r="M88" s="234"/>
      <c r="N88" s="233"/>
      <c r="O88" s="13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</row>
    <row r="89" spans="1:41" ht="12.75">
      <c r="A89" s="234"/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  <c r="M89" s="234"/>
      <c r="N89" s="233"/>
      <c r="O89" s="13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</row>
    <row r="90" spans="1:41" ht="12.75">
      <c r="A90" s="234"/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3"/>
      <c r="O90" s="13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</row>
    <row r="91" spans="1:41" ht="12.75">
      <c r="A91" s="234"/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  <c r="M91" s="234"/>
      <c r="N91" s="233"/>
      <c r="O91" s="13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</row>
    <row r="92" spans="1:41" ht="12.75">
      <c r="A92" s="234"/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  <c r="M92" s="234"/>
      <c r="N92" s="233"/>
      <c r="O92" s="13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  <c r="AH92" s="234"/>
      <c r="AI92" s="234"/>
      <c r="AJ92" s="234"/>
      <c r="AK92" s="234"/>
      <c r="AL92" s="234"/>
      <c r="AM92" s="234"/>
      <c r="AN92" s="234"/>
      <c r="AO92" s="234"/>
    </row>
    <row r="93" spans="1:41" ht="12.75">
      <c r="A93" s="234"/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3"/>
      <c r="O93" s="13"/>
      <c r="P93" s="234"/>
      <c r="Q93" s="12"/>
      <c r="R93" s="12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  <c r="AH93" s="234"/>
      <c r="AI93" s="234"/>
      <c r="AJ93" s="234"/>
      <c r="AK93" s="234"/>
      <c r="AL93" s="234"/>
      <c r="AM93" s="234"/>
      <c r="AN93" s="234"/>
      <c r="AO93" s="234"/>
    </row>
    <row r="94" spans="1:41" ht="12.75">
      <c r="A94" s="234"/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3"/>
      <c r="O94" s="13"/>
      <c r="P94" s="234"/>
      <c r="Q94" s="12"/>
      <c r="R94" s="12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  <c r="AH94" s="234"/>
      <c r="AI94" s="234"/>
      <c r="AJ94" s="234"/>
      <c r="AK94" s="234"/>
      <c r="AL94" s="234"/>
      <c r="AM94" s="234"/>
      <c r="AN94" s="234"/>
      <c r="AO94" s="234"/>
    </row>
    <row r="95" spans="1:41" ht="12.75">
      <c r="A95" s="234"/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  <c r="M95" s="234"/>
      <c r="N95" s="233"/>
      <c r="O95" s="13"/>
      <c r="P95" s="234"/>
      <c r="Q95" s="12"/>
      <c r="R95" s="12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  <c r="AH95" s="234"/>
      <c r="AI95" s="234"/>
      <c r="AJ95" s="234"/>
      <c r="AK95" s="234"/>
      <c r="AL95" s="234"/>
      <c r="AM95" s="234"/>
      <c r="AN95" s="234"/>
      <c r="AO95" s="234"/>
    </row>
    <row r="96" spans="1:41" ht="12.75">
      <c r="A96" s="234"/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3"/>
      <c r="O96" s="13"/>
      <c r="P96" s="234"/>
      <c r="Q96" s="12"/>
      <c r="R96" s="12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  <c r="AH96" s="234"/>
      <c r="AI96" s="234"/>
      <c r="AJ96" s="234"/>
      <c r="AK96" s="234"/>
      <c r="AL96" s="234"/>
      <c r="AM96" s="234"/>
      <c r="AN96" s="234"/>
      <c r="AO96" s="234"/>
    </row>
    <row r="97" spans="1:41" ht="12.75">
      <c r="A97" s="234"/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  <c r="M97" s="234"/>
      <c r="N97" s="233"/>
      <c r="O97" s="13"/>
      <c r="P97" s="234"/>
      <c r="Q97" s="12"/>
      <c r="R97" s="12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  <c r="AH97" s="234"/>
      <c r="AI97" s="234"/>
      <c r="AJ97" s="234"/>
      <c r="AK97" s="234"/>
      <c r="AL97" s="234"/>
      <c r="AM97" s="234"/>
      <c r="AN97" s="234"/>
      <c r="AO97" s="234"/>
    </row>
    <row r="98" spans="1:41" ht="12.75">
      <c r="A98" s="234"/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3"/>
      <c r="O98" s="13"/>
      <c r="P98" s="234"/>
      <c r="Q98" s="12"/>
      <c r="R98" s="12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</row>
    <row r="99" spans="1:41" ht="12.75">
      <c r="A99" s="234"/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3"/>
      <c r="O99" s="13"/>
      <c r="P99" s="234"/>
      <c r="Q99" s="12"/>
      <c r="R99" s="12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  <c r="AH99" s="234"/>
      <c r="AI99" s="234"/>
      <c r="AJ99" s="234"/>
      <c r="AK99" s="234"/>
      <c r="AL99" s="234"/>
      <c r="AM99" s="234"/>
      <c r="AN99" s="234"/>
      <c r="AO99" s="234"/>
    </row>
    <row r="100" spans="1:41" ht="12.75">
      <c r="A100" s="234"/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  <c r="M100" s="234"/>
      <c r="N100" s="233"/>
      <c r="O100" s="13"/>
      <c r="P100" s="234"/>
      <c r="Q100" s="12"/>
      <c r="R100" s="12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  <c r="AH100" s="234"/>
      <c r="AI100" s="234"/>
      <c r="AJ100" s="234"/>
      <c r="AK100" s="234"/>
      <c r="AL100" s="234"/>
      <c r="AM100" s="234"/>
      <c r="AN100" s="234"/>
      <c r="AO100" s="234"/>
    </row>
    <row r="101" spans="1:41" ht="12.75">
      <c r="A101" s="234"/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3"/>
      <c r="O101" s="13"/>
      <c r="P101" s="234"/>
      <c r="Q101" s="12"/>
      <c r="R101" s="12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</row>
    <row r="102" spans="1:41" ht="12.75">
      <c r="A102" s="234"/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  <c r="M102" s="234"/>
      <c r="N102" s="233"/>
      <c r="O102" s="13"/>
      <c r="P102" s="234"/>
      <c r="Q102" s="12"/>
      <c r="R102" s="12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  <c r="AH102" s="234"/>
      <c r="AI102" s="234"/>
      <c r="AJ102" s="234"/>
      <c r="AK102" s="234"/>
      <c r="AL102" s="234"/>
      <c r="AM102" s="234"/>
      <c r="AN102" s="234"/>
      <c r="AO102" s="234"/>
    </row>
    <row r="103" spans="1:41" ht="12.75">
      <c r="A103" s="234"/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  <c r="M103" s="234"/>
      <c r="N103" s="233"/>
      <c r="O103" s="13"/>
      <c r="P103" s="234"/>
      <c r="Q103" s="12"/>
      <c r="R103" s="12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  <c r="AH103" s="234"/>
      <c r="AI103" s="234"/>
      <c r="AJ103" s="234"/>
      <c r="AK103" s="234"/>
      <c r="AL103" s="234"/>
      <c r="AM103" s="234"/>
      <c r="AN103" s="234"/>
      <c r="AO103" s="234"/>
    </row>
    <row r="104" spans="1:41" ht="12.75">
      <c r="A104" s="234"/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  <c r="M104" s="234"/>
      <c r="N104" s="233"/>
      <c r="O104" s="13"/>
      <c r="P104" s="234"/>
      <c r="Q104" s="12"/>
      <c r="R104" s="12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  <c r="AH104" s="234"/>
      <c r="AI104" s="234"/>
      <c r="AJ104" s="234"/>
      <c r="AK104" s="234"/>
      <c r="AL104" s="234"/>
      <c r="AM104" s="234"/>
      <c r="AN104" s="234"/>
      <c r="AO104" s="234"/>
    </row>
    <row r="105" spans="1:41" ht="12.75">
      <c r="A105" s="234"/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3"/>
      <c r="O105" s="13"/>
      <c r="P105" s="234"/>
      <c r="Q105" s="12"/>
      <c r="R105" s="12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  <c r="AH105" s="234"/>
      <c r="AI105" s="234"/>
      <c r="AJ105" s="234"/>
      <c r="AK105" s="234"/>
      <c r="AL105" s="234"/>
      <c r="AM105" s="234"/>
      <c r="AN105" s="234"/>
      <c r="AO105" s="234"/>
    </row>
    <row r="106" spans="1:41" ht="12.75">
      <c r="A106" s="234"/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  <c r="M106" s="234"/>
      <c r="N106" s="233"/>
      <c r="O106" s="13"/>
      <c r="P106" s="234"/>
      <c r="Q106" s="12"/>
      <c r="R106" s="12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  <c r="AH106" s="234"/>
      <c r="AI106" s="234"/>
      <c r="AJ106" s="234"/>
      <c r="AK106" s="234"/>
      <c r="AL106" s="234"/>
      <c r="AM106" s="234"/>
      <c r="AN106" s="234"/>
      <c r="AO106" s="234"/>
    </row>
    <row r="107" spans="1:41" ht="12.75">
      <c r="A107" s="234"/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3"/>
      <c r="O107" s="13"/>
      <c r="P107" s="234"/>
      <c r="Q107" s="12"/>
      <c r="R107" s="12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  <c r="AH107" s="234"/>
      <c r="AI107" s="234"/>
      <c r="AJ107" s="234"/>
      <c r="AK107" s="234"/>
      <c r="AL107" s="234"/>
      <c r="AM107" s="234"/>
      <c r="AN107" s="234"/>
      <c r="AO107" s="234"/>
    </row>
    <row r="108" spans="1:41" ht="12.75">
      <c r="A108" s="234"/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3"/>
      <c r="O108" s="13"/>
      <c r="P108" s="234"/>
      <c r="Q108" s="12"/>
      <c r="R108" s="12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  <c r="AH108" s="234"/>
      <c r="AI108" s="234"/>
      <c r="AJ108" s="234"/>
      <c r="AK108" s="234"/>
      <c r="AL108" s="234"/>
      <c r="AM108" s="234"/>
      <c r="AN108" s="234"/>
      <c r="AO108" s="234"/>
    </row>
    <row r="109" spans="1:41" ht="12.75">
      <c r="A109" s="234"/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  <c r="M109" s="234"/>
      <c r="N109" s="233"/>
      <c r="O109" s="13"/>
      <c r="P109" s="234"/>
      <c r="Q109" s="12"/>
      <c r="R109" s="12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  <c r="AH109" s="234"/>
      <c r="AI109" s="234"/>
      <c r="AJ109" s="234"/>
      <c r="AK109" s="234"/>
      <c r="AL109" s="234"/>
      <c r="AM109" s="234"/>
      <c r="AN109" s="234"/>
      <c r="AO109" s="234"/>
    </row>
    <row r="110" spans="1:41" ht="12.75">
      <c r="A110" s="234"/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3"/>
      <c r="O110" s="13"/>
      <c r="P110" s="234"/>
      <c r="Q110" s="12"/>
      <c r="R110" s="12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</row>
    <row r="111" spans="1:41" ht="12.75">
      <c r="A111" s="234"/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  <c r="M111" s="234"/>
      <c r="N111" s="233"/>
      <c r="O111" s="13"/>
      <c r="P111" s="234"/>
      <c r="Q111" s="12"/>
      <c r="R111" s="12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  <c r="AH111" s="234"/>
      <c r="AI111" s="234"/>
      <c r="AJ111" s="234"/>
      <c r="AK111" s="234"/>
      <c r="AL111" s="234"/>
      <c r="AM111" s="234"/>
      <c r="AN111" s="234"/>
      <c r="AO111" s="234"/>
    </row>
    <row r="112" spans="1:41" ht="12.75">
      <c r="A112" s="234"/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3"/>
      <c r="O112" s="13"/>
      <c r="P112" s="234"/>
      <c r="Q112" s="12"/>
      <c r="R112" s="12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  <c r="AH112" s="234"/>
      <c r="AI112" s="234"/>
      <c r="AJ112" s="234"/>
      <c r="AK112" s="234"/>
      <c r="AL112" s="234"/>
      <c r="AM112" s="234"/>
      <c r="AN112" s="234"/>
      <c r="AO112" s="234"/>
    </row>
    <row r="113" spans="1:41" ht="12.75">
      <c r="A113" s="234"/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3"/>
      <c r="O113" s="13"/>
      <c r="P113" s="234"/>
      <c r="Q113" s="12"/>
      <c r="R113" s="12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  <c r="AH113" s="234"/>
      <c r="AI113" s="234"/>
      <c r="AJ113" s="234"/>
      <c r="AK113" s="234"/>
      <c r="AL113" s="234"/>
      <c r="AM113" s="234"/>
      <c r="AN113" s="234"/>
      <c r="AO113" s="234"/>
    </row>
    <row r="114" spans="1:41" ht="12.75">
      <c r="A114" s="234"/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  <c r="M114" s="234"/>
      <c r="N114" s="233"/>
      <c r="O114" s="13"/>
      <c r="P114" s="234"/>
      <c r="Q114" s="12"/>
      <c r="R114" s="12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  <c r="AH114" s="234"/>
      <c r="AI114" s="234"/>
      <c r="AJ114" s="234"/>
      <c r="AK114" s="234"/>
      <c r="AL114" s="234"/>
      <c r="AM114" s="234"/>
      <c r="AN114" s="234"/>
      <c r="AO114" s="234"/>
    </row>
    <row r="115" spans="1:41" ht="12.75">
      <c r="A115" s="234"/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3"/>
      <c r="O115" s="13"/>
      <c r="P115" s="234"/>
      <c r="Q115" s="12"/>
      <c r="R115" s="12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</row>
    <row r="116" spans="1:41" ht="12.75">
      <c r="A116" s="234"/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3"/>
      <c r="O116" s="13"/>
      <c r="P116" s="234"/>
      <c r="Q116" s="12"/>
      <c r="R116" s="12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</row>
    <row r="117" spans="1:41" ht="12.75">
      <c r="A117" s="234"/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3"/>
      <c r="O117" s="13"/>
      <c r="P117" s="234"/>
      <c r="Q117" s="12"/>
      <c r="R117" s="12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</row>
    <row r="118" spans="1:41" ht="12.75">
      <c r="A118" s="234"/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3"/>
      <c r="O118" s="13"/>
      <c r="P118" s="234"/>
      <c r="Q118" s="12"/>
      <c r="R118" s="12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</row>
    <row r="119" spans="1:41" ht="12.75">
      <c r="A119" s="234"/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3"/>
      <c r="O119" s="13"/>
      <c r="P119" s="234"/>
      <c r="Q119" s="12"/>
      <c r="R119" s="12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</row>
    <row r="120" spans="1:41" ht="12.75">
      <c r="A120" s="234"/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3"/>
      <c r="O120" s="13"/>
      <c r="P120" s="234"/>
      <c r="Q120" s="12"/>
      <c r="R120" s="12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</row>
    <row r="121" spans="1:41" ht="12.75">
      <c r="A121" s="234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3"/>
      <c r="O121" s="13"/>
      <c r="P121" s="234"/>
      <c r="Q121" s="12"/>
      <c r="R121" s="12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</row>
    <row r="122" spans="1:41" ht="12.75">
      <c r="A122" s="234"/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3"/>
      <c r="O122" s="13"/>
      <c r="P122" s="234"/>
      <c r="Q122" s="12"/>
      <c r="R122" s="12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</row>
    <row r="123" spans="1:41" ht="12.75">
      <c r="A123" s="234"/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3"/>
      <c r="O123" s="13"/>
      <c r="P123" s="234"/>
      <c r="Q123" s="12"/>
      <c r="R123" s="12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/>
  <dimension ref="A1:U57"/>
  <sheetViews>
    <sheetView zoomScale="75" zoomScaleNormal="75" workbookViewId="0" topLeftCell="A19">
      <selection activeCell="B53" sqref="B53"/>
    </sheetView>
  </sheetViews>
  <sheetFormatPr defaultColWidth="9.140625" defaultRowHeight="12.75"/>
  <cols>
    <col min="1" max="1" width="48.8515625" style="0" bestFit="1" customWidth="1"/>
    <col min="2" max="19" width="6.28125" style="0" customWidth="1"/>
    <col min="20" max="20" width="4.140625" style="0" customWidth="1"/>
    <col min="21" max="21" width="9.140625" style="0" hidden="1" customWidth="1"/>
  </cols>
  <sheetData>
    <row r="1" spans="1:21" ht="12.75">
      <c r="A1" s="65" t="s">
        <v>148</v>
      </c>
      <c r="B1" s="65" t="s">
        <v>110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21" ht="12.75">
      <c r="A2" s="176"/>
      <c r="B2" s="177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/>
      <c r="P2" s="66"/>
      <c r="Q2" s="66"/>
      <c r="R2" s="66"/>
      <c r="S2" s="94"/>
      <c r="T2" s="66"/>
      <c r="U2" s="66"/>
    </row>
    <row r="3" spans="1:21" ht="12.75">
      <c r="A3" s="68"/>
      <c r="B3" s="178">
        <v>1995</v>
      </c>
      <c r="C3" s="170">
        <v>1996</v>
      </c>
      <c r="D3" s="170">
        <v>1997</v>
      </c>
      <c r="E3" s="170">
        <v>1998</v>
      </c>
      <c r="F3" s="170">
        <v>1999</v>
      </c>
      <c r="G3" s="170">
        <v>2000</v>
      </c>
      <c r="H3" s="170">
        <v>2001</v>
      </c>
      <c r="I3" s="170">
        <v>2002</v>
      </c>
      <c r="J3" s="179">
        <v>2003</v>
      </c>
      <c r="K3" s="170">
        <v>2004</v>
      </c>
      <c r="L3" s="179">
        <v>2005</v>
      </c>
      <c r="M3" s="179">
        <v>2006</v>
      </c>
      <c r="N3" s="179">
        <v>2007</v>
      </c>
      <c r="O3" s="179">
        <v>2008</v>
      </c>
      <c r="P3" s="179">
        <v>1995</v>
      </c>
      <c r="Q3" s="179">
        <v>2006</v>
      </c>
      <c r="R3" s="179">
        <v>2007</v>
      </c>
      <c r="S3" s="180">
        <v>2008</v>
      </c>
      <c r="T3" s="66"/>
      <c r="U3" s="66"/>
    </row>
    <row r="4" spans="1:21" ht="12.75">
      <c r="A4" s="68"/>
      <c r="B4" s="181" t="s">
        <v>24</v>
      </c>
      <c r="C4" s="124"/>
      <c r="D4" s="124"/>
      <c r="E4" s="124"/>
      <c r="F4" s="124"/>
      <c r="G4" s="124"/>
      <c r="H4" s="124"/>
      <c r="I4" s="124"/>
      <c r="J4" s="182"/>
      <c r="K4" s="124"/>
      <c r="L4" s="182"/>
      <c r="M4" s="182"/>
      <c r="N4" s="182"/>
      <c r="O4" s="179"/>
      <c r="P4" s="94" t="s">
        <v>18</v>
      </c>
      <c r="Q4" s="94"/>
      <c r="R4" s="94"/>
      <c r="S4" s="131"/>
      <c r="T4" s="66"/>
      <c r="U4" s="66"/>
    </row>
    <row r="5" spans="1:21" ht="12.75">
      <c r="A5" s="138" t="s">
        <v>25</v>
      </c>
      <c r="B5" s="82">
        <v>1043</v>
      </c>
      <c r="C5" s="111">
        <v>2930</v>
      </c>
      <c r="D5" s="111">
        <v>4353</v>
      </c>
      <c r="E5" s="111">
        <v>4662</v>
      </c>
      <c r="F5" s="111">
        <v>5285</v>
      </c>
      <c r="G5" s="111">
        <v>5667</v>
      </c>
      <c r="H5" s="111">
        <v>7860</v>
      </c>
      <c r="I5" s="111">
        <v>10753</v>
      </c>
      <c r="J5" s="111">
        <v>12012</v>
      </c>
      <c r="K5" s="111">
        <v>13211</v>
      </c>
      <c r="L5" s="111">
        <v>14692</v>
      </c>
      <c r="M5" s="111">
        <v>15500</v>
      </c>
      <c r="N5" s="111">
        <f>3597+6438+4227+521</f>
        <v>14783</v>
      </c>
      <c r="O5" s="83">
        <f>SUM(O7,O18,O26,O34)</f>
        <v>13540</v>
      </c>
      <c r="P5" s="292">
        <v>97.56782039289055</v>
      </c>
      <c r="Q5" s="183">
        <v>87.93827300578691</v>
      </c>
      <c r="R5" s="183">
        <v>88.64835692012473</v>
      </c>
      <c r="S5" s="109">
        <f>O5/O$50*100</f>
        <v>87.37738771295818</v>
      </c>
      <c r="T5" s="66"/>
      <c r="U5" s="66"/>
    </row>
    <row r="6" spans="1:21" ht="12.75">
      <c r="A6" s="138"/>
      <c r="B6" s="82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65"/>
      <c r="O6" s="68"/>
      <c r="P6" s="292"/>
      <c r="Q6" s="183"/>
      <c r="R6" s="183"/>
      <c r="S6" s="109"/>
      <c r="T6" s="66"/>
      <c r="U6" s="66"/>
    </row>
    <row r="7" spans="1:21" ht="12.75">
      <c r="A7" s="110" t="s">
        <v>26</v>
      </c>
      <c r="B7" s="82">
        <v>144</v>
      </c>
      <c r="C7" s="111">
        <v>468</v>
      </c>
      <c r="D7" s="111">
        <v>742</v>
      </c>
      <c r="E7" s="111">
        <v>750</v>
      </c>
      <c r="F7" s="111">
        <v>953</v>
      </c>
      <c r="G7" s="111">
        <v>1042</v>
      </c>
      <c r="H7" s="111">
        <v>1541</v>
      </c>
      <c r="I7" s="111">
        <v>2105</v>
      </c>
      <c r="J7" s="111">
        <v>2583</v>
      </c>
      <c r="K7" s="111">
        <v>2888</v>
      </c>
      <c r="L7" s="111">
        <v>3405</v>
      </c>
      <c r="M7" s="111">
        <v>3725</v>
      </c>
      <c r="N7" s="111">
        <v>3597</v>
      </c>
      <c r="O7" s="83">
        <v>3608</v>
      </c>
      <c r="P7" s="292">
        <v>13.470533208606176</v>
      </c>
      <c r="Q7" s="183">
        <v>21.133552706229434</v>
      </c>
      <c r="R7" s="183">
        <v>21.569920844327175</v>
      </c>
      <c r="S7" s="109">
        <f aca="true" t="shared" si="0" ref="S7:S49">O7/O$50*100</f>
        <v>23.283427981414558</v>
      </c>
      <c r="T7" s="66"/>
      <c r="U7" s="66"/>
    </row>
    <row r="8" spans="1:21" ht="12.75">
      <c r="A8" s="112" t="s">
        <v>27</v>
      </c>
      <c r="B8" s="82">
        <v>5</v>
      </c>
      <c r="C8" s="111">
        <v>1</v>
      </c>
      <c r="D8" s="111">
        <v>0</v>
      </c>
      <c r="E8" s="111">
        <v>0</v>
      </c>
      <c r="F8" s="111">
        <v>1</v>
      </c>
      <c r="G8" s="111">
        <v>1</v>
      </c>
      <c r="H8" s="111">
        <v>1</v>
      </c>
      <c r="I8" s="111">
        <v>2</v>
      </c>
      <c r="J8" s="111">
        <v>5</v>
      </c>
      <c r="K8" s="111">
        <v>3</v>
      </c>
      <c r="L8" s="111">
        <v>6</v>
      </c>
      <c r="M8" s="111">
        <v>2</v>
      </c>
      <c r="N8" s="111">
        <v>0</v>
      </c>
      <c r="O8" s="83">
        <v>0</v>
      </c>
      <c r="P8" s="292">
        <v>0.4677268475210477</v>
      </c>
      <c r="Q8" s="183">
        <v>0.011346873936230567</v>
      </c>
      <c r="R8" s="183">
        <v>0</v>
      </c>
      <c r="S8" s="109">
        <f t="shared" si="0"/>
        <v>0</v>
      </c>
      <c r="T8" s="66"/>
      <c r="U8" s="66"/>
    </row>
    <row r="9" spans="1:21" ht="12.75">
      <c r="A9" s="112" t="s">
        <v>28</v>
      </c>
      <c r="B9" s="82">
        <v>12</v>
      </c>
      <c r="C9" s="111">
        <v>33</v>
      </c>
      <c r="D9" s="111">
        <v>47</v>
      </c>
      <c r="E9" s="111">
        <v>37</v>
      </c>
      <c r="F9" s="111">
        <v>50</v>
      </c>
      <c r="G9" s="111">
        <v>61</v>
      </c>
      <c r="H9" s="111">
        <v>86</v>
      </c>
      <c r="I9" s="111">
        <v>87</v>
      </c>
      <c r="J9" s="111">
        <v>74</v>
      </c>
      <c r="K9" s="111">
        <v>92</v>
      </c>
      <c r="L9" s="111">
        <v>73</v>
      </c>
      <c r="M9" s="111">
        <v>51</v>
      </c>
      <c r="N9" s="111">
        <v>40</v>
      </c>
      <c r="O9" s="83">
        <v>38</v>
      </c>
      <c r="P9" s="292">
        <v>1.1225444340505144</v>
      </c>
      <c r="Q9" s="183">
        <v>0.2893452853738795</v>
      </c>
      <c r="R9" s="183">
        <v>0.23986567522187577</v>
      </c>
      <c r="S9" s="109">
        <f t="shared" si="0"/>
        <v>0.2452245740836345</v>
      </c>
      <c r="T9" s="66"/>
      <c r="U9" s="66"/>
    </row>
    <row r="10" spans="1:21" ht="12.75">
      <c r="A10" s="112" t="s">
        <v>29</v>
      </c>
      <c r="B10" s="82">
        <v>7</v>
      </c>
      <c r="C10" s="111">
        <v>11</v>
      </c>
      <c r="D10" s="111">
        <v>17</v>
      </c>
      <c r="E10" s="111">
        <v>11</v>
      </c>
      <c r="F10" s="111">
        <v>11</v>
      </c>
      <c r="G10" s="111">
        <v>10</v>
      </c>
      <c r="H10" s="111">
        <v>22</v>
      </c>
      <c r="I10" s="111">
        <v>30</v>
      </c>
      <c r="J10" s="111">
        <v>20</v>
      </c>
      <c r="K10" s="111">
        <v>12</v>
      </c>
      <c r="L10" s="111">
        <v>22</v>
      </c>
      <c r="M10" s="111">
        <v>10</v>
      </c>
      <c r="N10" s="111">
        <v>7</v>
      </c>
      <c r="O10" s="83">
        <v>10</v>
      </c>
      <c r="P10" s="292">
        <v>0.6548175865294669</v>
      </c>
      <c r="Q10" s="183">
        <v>0.05673436968115284</v>
      </c>
      <c r="R10" s="183">
        <v>0.04197649316382826</v>
      </c>
      <c r="S10" s="109">
        <f t="shared" si="0"/>
        <v>0.06453278265358803</v>
      </c>
      <c r="T10" s="66"/>
      <c r="U10" s="66"/>
    </row>
    <row r="11" spans="1:21" ht="12.75">
      <c r="A11" s="112" t="s">
        <v>30</v>
      </c>
      <c r="B11" s="82">
        <v>10</v>
      </c>
      <c r="C11" s="111">
        <v>63</v>
      </c>
      <c r="D11" s="111">
        <v>79</v>
      </c>
      <c r="E11" s="111">
        <v>109</v>
      </c>
      <c r="F11" s="111">
        <v>116</v>
      </c>
      <c r="G11" s="111">
        <v>115</v>
      </c>
      <c r="H11" s="111">
        <v>256</v>
      </c>
      <c r="I11" s="111">
        <v>357</v>
      </c>
      <c r="J11" s="111">
        <v>510</v>
      </c>
      <c r="K11" s="111">
        <v>688</v>
      </c>
      <c r="L11" s="111">
        <v>775</v>
      </c>
      <c r="M11" s="111">
        <v>768</v>
      </c>
      <c r="N11" s="111">
        <v>713</v>
      </c>
      <c r="O11" s="83">
        <v>714</v>
      </c>
      <c r="P11" s="292">
        <v>0.9354536950420954</v>
      </c>
      <c r="Q11" s="183">
        <v>4.357199591512538</v>
      </c>
      <c r="R11" s="183">
        <v>4.275605660829935</v>
      </c>
      <c r="S11" s="109">
        <f t="shared" si="0"/>
        <v>4.607640681466185</v>
      </c>
      <c r="T11" s="66"/>
      <c r="U11" s="66"/>
    </row>
    <row r="12" spans="1:21" ht="12.75">
      <c r="A12" s="112" t="s">
        <v>103</v>
      </c>
      <c r="B12" s="82">
        <v>1</v>
      </c>
      <c r="C12" s="111">
        <v>2</v>
      </c>
      <c r="D12" s="111">
        <v>0</v>
      </c>
      <c r="E12" s="111">
        <v>0</v>
      </c>
      <c r="F12" s="111">
        <v>2</v>
      </c>
      <c r="G12" s="111">
        <v>0</v>
      </c>
      <c r="H12" s="111">
        <v>5</v>
      </c>
      <c r="I12" s="111">
        <v>9</v>
      </c>
      <c r="J12" s="111">
        <v>16</v>
      </c>
      <c r="K12" s="111">
        <v>7</v>
      </c>
      <c r="L12" s="111">
        <v>12</v>
      </c>
      <c r="M12" s="111">
        <v>4</v>
      </c>
      <c r="N12" s="111">
        <v>7</v>
      </c>
      <c r="O12" s="83">
        <v>1</v>
      </c>
      <c r="P12" s="292">
        <v>0.09354536950420954</v>
      </c>
      <c r="Q12" s="183">
        <v>0.022693747872461135</v>
      </c>
      <c r="R12" s="183">
        <v>0.04197649316382826</v>
      </c>
      <c r="S12" s="109">
        <f t="shared" si="0"/>
        <v>0.006453278265358802</v>
      </c>
      <c r="T12" s="66"/>
      <c r="U12" s="66"/>
    </row>
    <row r="13" spans="1:21" ht="12.75">
      <c r="A13" s="112" t="s">
        <v>32</v>
      </c>
      <c r="B13" s="82">
        <v>79</v>
      </c>
      <c r="C13" s="111">
        <v>310</v>
      </c>
      <c r="D13" s="111">
        <v>522</v>
      </c>
      <c r="E13" s="111">
        <v>538</v>
      </c>
      <c r="F13" s="111">
        <v>721</v>
      </c>
      <c r="G13" s="111">
        <v>793</v>
      </c>
      <c r="H13" s="111">
        <v>1091</v>
      </c>
      <c r="I13" s="111">
        <v>1548</v>
      </c>
      <c r="J13" s="111">
        <v>1868</v>
      </c>
      <c r="K13" s="111">
        <v>2006</v>
      </c>
      <c r="L13" s="111">
        <v>2445</v>
      </c>
      <c r="M13" s="111">
        <v>2833</v>
      </c>
      <c r="N13" s="111">
        <v>2794</v>
      </c>
      <c r="O13" s="83">
        <v>2803</v>
      </c>
      <c r="P13" s="292">
        <v>7.390084190832553</v>
      </c>
      <c r="Q13" s="183">
        <v>16.0728469306706</v>
      </c>
      <c r="R13" s="183">
        <v>16.75461741424802</v>
      </c>
      <c r="S13" s="109">
        <f t="shared" si="0"/>
        <v>18.088538977800724</v>
      </c>
      <c r="T13" s="66"/>
      <c r="U13" s="66"/>
    </row>
    <row r="14" spans="1:21" ht="12.75">
      <c r="A14" s="112" t="s">
        <v>33</v>
      </c>
      <c r="B14" s="82">
        <v>0</v>
      </c>
      <c r="C14" s="111">
        <v>0</v>
      </c>
      <c r="D14" s="111">
        <v>1</v>
      </c>
      <c r="E14" s="111">
        <v>0</v>
      </c>
      <c r="F14" s="111">
        <v>0</v>
      </c>
      <c r="G14" s="111">
        <v>1</v>
      </c>
      <c r="H14" s="111">
        <v>0</v>
      </c>
      <c r="I14" s="111">
        <v>2</v>
      </c>
      <c r="J14" s="111">
        <v>1</v>
      </c>
      <c r="K14" s="111">
        <v>1</v>
      </c>
      <c r="L14" s="111">
        <v>2</v>
      </c>
      <c r="M14" s="111">
        <v>2</v>
      </c>
      <c r="N14" s="111">
        <v>1</v>
      </c>
      <c r="O14" s="83">
        <v>3</v>
      </c>
      <c r="P14" s="292">
        <v>0</v>
      </c>
      <c r="Q14" s="183">
        <v>0.011346873936230567</v>
      </c>
      <c r="R14" s="183">
        <v>0.005996641880546894</v>
      </c>
      <c r="S14" s="109">
        <f t="shared" si="0"/>
        <v>0.019359834796076406</v>
      </c>
      <c r="T14" s="66"/>
      <c r="U14" s="66"/>
    </row>
    <row r="15" spans="1:21" ht="12.75">
      <c r="A15" s="112" t="s">
        <v>34</v>
      </c>
      <c r="B15" s="82">
        <v>24</v>
      </c>
      <c r="C15" s="111">
        <v>37</v>
      </c>
      <c r="D15" s="111">
        <v>58</v>
      </c>
      <c r="E15" s="111">
        <v>45</v>
      </c>
      <c r="F15" s="111">
        <v>42</v>
      </c>
      <c r="G15" s="111">
        <v>53</v>
      </c>
      <c r="H15" s="111">
        <v>61</v>
      </c>
      <c r="I15" s="111">
        <v>60</v>
      </c>
      <c r="J15" s="111">
        <v>74</v>
      </c>
      <c r="K15" s="111">
        <v>66</v>
      </c>
      <c r="L15" s="111">
        <v>61</v>
      </c>
      <c r="M15" s="111">
        <v>41</v>
      </c>
      <c r="N15" s="111">
        <v>32</v>
      </c>
      <c r="O15" s="83">
        <v>30</v>
      </c>
      <c r="P15" s="292">
        <v>2.245088868101029</v>
      </c>
      <c r="Q15" s="183">
        <v>0.23261091569272666</v>
      </c>
      <c r="R15" s="183">
        <v>0.1918925401775006</v>
      </c>
      <c r="S15" s="109">
        <f t="shared" si="0"/>
        <v>0.19359834796076408</v>
      </c>
      <c r="T15" s="66"/>
      <c r="U15" s="66"/>
    </row>
    <row r="16" spans="1:21" ht="12.75">
      <c r="A16" s="112" t="s">
        <v>35</v>
      </c>
      <c r="B16" s="82">
        <v>6</v>
      </c>
      <c r="C16" s="111">
        <v>11</v>
      </c>
      <c r="D16" s="111">
        <v>18</v>
      </c>
      <c r="E16" s="111">
        <v>10</v>
      </c>
      <c r="F16" s="111">
        <v>10</v>
      </c>
      <c r="G16" s="111">
        <v>8</v>
      </c>
      <c r="H16" s="111">
        <v>19</v>
      </c>
      <c r="I16" s="111">
        <v>10</v>
      </c>
      <c r="J16" s="111">
        <v>15</v>
      </c>
      <c r="K16" s="111">
        <v>13</v>
      </c>
      <c r="L16" s="111">
        <v>9</v>
      </c>
      <c r="M16" s="111">
        <v>14</v>
      </c>
      <c r="N16" s="111">
        <v>3</v>
      </c>
      <c r="O16" s="83">
        <v>9</v>
      </c>
      <c r="P16" s="292">
        <v>0.5612722170252572</v>
      </c>
      <c r="Q16" s="183">
        <v>0.07942811755361398</v>
      </c>
      <c r="R16" s="183">
        <v>0.017989925641640682</v>
      </c>
      <c r="S16" s="109">
        <f t="shared" si="0"/>
        <v>0.05807950438822922</v>
      </c>
      <c r="T16" s="66"/>
      <c r="U16" s="66"/>
    </row>
    <row r="17" spans="1:21" ht="12.75">
      <c r="A17" s="110"/>
      <c r="B17" s="82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83"/>
      <c r="P17" s="292"/>
      <c r="Q17" s="183"/>
      <c r="R17" s="183"/>
      <c r="S17" s="109"/>
      <c r="T17" s="66"/>
      <c r="U17" s="66"/>
    </row>
    <row r="18" spans="1:21" ht="12.75">
      <c r="A18" s="110" t="s">
        <v>36</v>
      </c>
      <c r="B18" s="82">
        <v>641</v>
      </c>
      <c r="C18" s="111">
        <v>1569</v>
      </c>
      <c r="D18" s="111">
        <v>2219</v>
      </c>
      <c r="E18" s="111">
        <v>2505</v>
      </c>
      <c r="F18" s="111">
        <v>2686</v>
      </c>
      <c r="G18" s="111">
        <v>2764</v>
      </c>
      <c r="H18" s="111">
        <v>3938</v>
      </c>
      <c r="I18" s="111">
        <v>5485</v>
      </c>
      <c r="J18" s="111">
        <v>5999</v>
      </c>
      <c r="K18" s="111">
        <v>6466</v>
      </c>
      <c r="L18" s="111">
        <v>6830</v>
      </c>
      <c r="M18" s="111">
        <v>7169</v>
      </c>
      <c r="N18" s="111">
        <v>6438</v>
      </c>
      <c r="O18" s="83">
        <v>5810</v>
      </c>
      <c r="P18" s="292">
        <v>59.96258185219831</v>
      </c>
      <c r="Q18" s="183">
        <v>40.672869624418475</v>
      </c>
      <c r="R18" s="183">
        <v>38.606380426960904</v>
      </c>
      <c r="S18" s="109">
        <f t="shared" si="0"/>
        <v>37.49354672173464</v>
      </c>
      <c r="T18" s="66"/>
      <c r="U18" s="66"/>
    </row>
    <row r="19" spans="1:21" ht="12.75">
      <c r="A19" s="112" t="s">
        <v>37</v>
      </c>
      <c r="B19" s="82">
        <v>7</v>
      </c>
      <c r="C19" s="111">
        <v>16</v>
      </c>
      <c r="D19" s="111">
        <v>127</v>
      </c>
      <c r="E19" s="111">
        <v>292</v>
      </c>
      <c r="F19" s="111">
        <v>232</v>
      </c>
      <c r="G19" s="111">
        <v>105</v>
      </c>
      <c r="H19" s="111">
        <v>585</v>
      </c>
      <c r="I19" s="111">
        <v>1149</v>
      </c>
      <c r="J19" s="111">
        <v>1135</v>
      </c>
      <c r="K19" s="111">
        <v>1166</v>
      </c>
      <c r="L19" s="111">
        <v>1175</v>
      </c>
      <c r="M19" s="111">
        <v>1463</v>
      </c>
      <c r="N19" s="111">
        <v>1317</v>
      </c>
      <c r="O19" s="83">
        <v>986</v>
      </c>
      <c r="P19" s="292">
        <v>0.6548175865294669</v>
      </c>
      <c r="Q19" s="183">
        <v>8.30023828435266</v>
      </c>
      <c r="R19" s="183">
        <v>7.897577356680259</v>
      </c>
      <c r="S19" s="109">
        <f t="shared" si="0"/>
        <v>6.3629323696437785</v>
      </c>
      <c r="T19" s="66"/>
      <c r="U19" s="66"/>
    </row>
    <row r="20" spans="1:21" ht="12.75">
      <c r="A20" s="112" t="s">
        <v>38</v>
      </c>
      <c r="B20" s="82">
        <v>115</v>
      </c>
      <c r="C20" s="111">
        <v>326</v>
      </c>
      <c r="D20" s="111">
        <v>448</v>
      </c>
      <c r="E20" s="111">
        <v>522</v>
      </c>
      <c r="F20" s="111">
        <v>679</v>
      </c>
      <c r="G20" s="111">
        <v>754</v>
      </c>
      <c r="H20" s="111">
        <v>958</v>
      </c>
      <c r="I20" s="111">
        <v>1164</v>
      </c>
      <c r="J20" s="111">
        <v>1323</v>
      </c>
      <c r="K20" s="111">
        <v>1544</v>
      </c>
      <c r="L20" s="111">
        <v>1682</v>
      </c>
      <c r="M20" s="111">
        <v>1592</v>
      </c>
      <c r="N20" s="111">
        <v>1474</v>
      </c>
      <c r="O20" s="83">
        <v>1380</v>
      </c>
      <c r="P20" s="292">
        <v>10.757717492984098</v>
      </c>
      <c r="Q20" s="183">
        <v>9.032111653239532</v>
      </c>
      <c r="R20" s="183">
        <v>8.839050131926122</v>
      </c>
      <c r="S20" s="109">
        <f t="shared" si="0"/>
        <v>8.905524006195147</v>
      </c>
      <c r="T20" s="66"/>
      <c r="U20" s="66"/>
    </row>
    <row r="21" spans="1:21" ht="12.75">
      <c r="A21" s="112" t="s">
        <v>39</v>
      </c>
      <c r="B21" s="82">
        <v>459</v>
      </c>
      <c r="C21" s="111">
        <v>1039</v>
      </c>
      <c r="D21" s="111">
        <v>1363</v>
      </c>
      <c r="E21" s="111">
        <v>1403</v>
      </c>
      <c r="F21" s="111">
        <v>1395</v>
      </c>
      <c r="G21" s="111">
        <v>1415</v>
      </c>
      <c r="H21" s="111">
        <v>1733</v>
      </c>
      <c r="I21" s="111">
        <v>2127</v>
      </c>
      <c r="J21" s="111">
        <v>2456</v>
      </c>
      <c r="K21" s="111">
        <v>2534</v>
      </c>
      <c r="L21" s="111">
        <v>2766</v>
      </c>
      <c r="M21" s="111">
        <v>2709</v>
      </c>
      <c r="N21" s="111">
        <v>2376</v>
      </c>
      <c r="O21" s="83">
        <v>2174</v>
      </c>
      <c r="P21" s="292">
        <v>42.937324602432184</v>
      </c>
      <c r="Q21" s="183">
        <v>15.369340746624305</v>
      </c>
      <c r="R21" s="183">
        <v>14.24802110817942</v>
      </c>
      <c r="S21" s="109">
        <f t="shared" si="0"/>
        <v>14.029426948890036</v>
      </c>
      <c r="T21" s="66"/>
      <c r="U21" s="66"/>
    </row>
    <row r="22" spans="1:21" ht="12.75">
      <c r="A22" s="112" t="s">
        <v>40</v>
      </c>
      <c r="B22" s="82">
        <v>16</v>
      </c>
      <c r="C22" s="111">
        <v>36</v>
      </c>
      <c r="D22" s="111">
        <v>61</v>
      </c>
      <c r="E22" s="111">
        <v>66</v>
      </c>
      <c r="F22" s="111">
        <v>104</v>
      </c>
      <c r="G22" s="111">
        <v>155</v>
      </c>
      <c r="H22" s="111">
        <v>218</v>
      </c>
      <c r="I22" s="111">
        <v>389</v>
      </c>
      <c r="J22" s="111">
        <v>425</v>
      </c>
      <c r="K22" s="111">
        <v>424</v>
      </c>
      <c r="L22" s="111">
        <v>403</v>
      </c>
      <c r="M22" s="111">
        <v>473</v>
      </c>
      <c r="N22" s="111">
        <v>446</v>
      </c>
      <c r="O22" s="83">
        <v>470</v>
      </c>
      <c r="P22" s="292">
        <v>1.4967259120673526</v>
      </c>
      <c r="Q22" s="183">
        <v>2.6835356859185295</v>
      </c>
      <c r="R22" s="183">
        <v>2.6745022787239146</v>
      </c>
      <c r="S22" s="109">
        <f t="shared" si="0"/>
        <v>3.033040784718637</v>
      </c>
      <c r="T22" s="66"/>
      <c r="U22" s="66"/>
    </row>
    <row r="23" spans="1:21" ht="12.75">
      <c r="A23" s="112" t="s">
        <v>41</v>
      </c>
      <c r="B23" s="82">
        <v>4</v>
      </c>
      <c r="C23" s="111">
        <v>27</v>
      </c>
      <c r="D23" s="111">
        <v>27</v>
      </c>
      <c r="E23" s="111">
        <v>26</v>
      </c>
      <c r="F23" s="111">
        <v>28</v>
      </c>
      <c r="G23" s="111">
        <v>29</v>
      </c>
      <c r="H23" s="111">
        <v>47</v>
      </c>
      <c r="I23" s="111">
        <v>113</v>
      </c>
      <c r="J23" s="111">
        <v>107</v>
      </c>
      <c r="K23" s="111">
        <v>135</v>
      </c>
      <c r="L23" s="111">
        <v>140</v>
      </c>
      <c r="M23" s="111">
        <v>161</v>
      </c>
      <c r="N23" s="111">
        <v>174</v>
      </c>
      <c r="O23" s="83">
        <v>138</v>
      </c>
      <c r="P23" s="292">
        <v>0.37418147801683815</v>
      </c>
      <c r="Q23" s="183">
        <v>0.9134233518665608</v>
      </c>
      <c r="R23" s="183">
        <v>1.0434156872151596</v>
      </c>
      <c r="S23" s="109">
        <f t="shared" si="0"/>
        <v>0.8905524006195147</v>
      </c>
      <c r="T23" s="66"/>
      <c r="U23" s="66"/>
    </row>
    <row r="24" spans="1:21" ht="12.75">
      <c r="A24" s="112" t="s">
        <v>42</v>
      </c>
      <c r="B24" s="82">
        <v>40</v>
      </c>
      <c r="C24" s="111">
        <v>125</v>
      </c>
      <c r="D24" s="111">
        <v>193</v>
      </c>
      <c r="E24" s="111">
        <v>196</v>
      </c>
      <c r="F24" s="111">
        <v>248</v>
      </c>
      <c r="G24" s="111">
        <v>306</v>
      </c>
      <c r="H24" s="111">
        <v>397</v>
      </c>
      <c r="I24" s="111">
        <v>543</v>
      </c>
      <c r="J24" s="111">
        <v>553</v>
      </c>
      <c r="K24" s="111">
        <v>663</v>
      </c>
      <c r="L24" s="111">
        <v>664</v>
      </c>
      <c r="M24" s="111">
        <v>771</v>
      </c>
      <c r="N24" s="111">
        <v>651</v>
      </c>
      <c r="O24" s="83">
        <v>662</v>
      </c>
      <c r="P24" s="292">
        <v>3.7418147801683816</v>
      </c>
      <c r="Q24" s="183">
        <v>4.374219902416884</v>
      </c>
      <c r="R24" s="183">
        <v>3.9038138642360276</v>
      </c>
      <c r="S24" s="109">
        <f t="shared" si="0"/>
        <v>4.272070211667527</v>
      </c>
      <c r="T24" s="66"/>
      <c r="U24" s="66"/>
    </row>
    <row r="25" spans="1:21" ht="12.75">
      <c r="A25" s="110"/>
      <c r="B25" s="82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83"/>
      <c r="P25" s="292"/>
      <c r="Q25" s="183"/>
      <c r="R25" s="183"/>
      <c r="S25" s="109"/>
      <c r="T25" s="66"/>
      <c r="U25" s="66"/>
    </row>
    <row r="26" spans="1:21" ht="12.75">
      <c r="A26" s="110" t="s">
        <v>137</v>
      </c>
      <c r="B26" s="82">
        <v>254</v>
      </c>
      <c r="C26" s="111">
        <v>868</v>
      </c>
      <c r="D26" s="111">
        <v>1371</v>
      </c>
      <c r="E26" s="111">
        <v>1394</v>
      </c>
      <c r="F26" s="111">
        <v>1596</v>
      </c>
      <c r="G26" s="111">
        <v>1783</v>
      </c>
      <c r="H26" s="111">
        <v>2266</v>
      </c>
      <c r="I26" s="111">
        <v>2978</v>
      </c>
      <c r="J26" s="111">
        <v>3143</v>
      </c>
      <c r="K26" s="111">
        <v>3547</v>
      </c>
      <c r="L26" s="111">
        <v>4078</v>
      </c>
      <c r="M26" s="111">
        <v>4166</v>
      </c>
      <c r="N26" s="111">
        <v>4227</v>
      </c>
      <c r="O26" s="83">
        <v>3728</v>
      </c>
      <c r="P26" s="292">
        <v>23.760523854069223</v>
      </c>
      <c r="Q26" s="183">
        <v>23.635538409168273</v>
      </c>
      <c r="R26" s="183">
        <v>25.347805229071717</v>
      </c>
      <c r="S26" s="109">
        <f t="shared" si="0"/>
        <v>24.057821373257614</v>
      </c>
      <c r="T26" s="66"/>
      <c r="U26" s="66"/>
    </row>
    <row r="27" spans="1:21" ht="12.75">
      <c r="A27" s="112" t="s">
        <v>43</v>
      </c>
      <c r="B27" s="82">
        <v>158</v>
      </c>
      <c r="C27" s="111">
        <v>631</v>
      </c>
      <c r="D27" s="111">
        <v>938</v>
      </c>
      <c r="E27" s="111">
        <v>924</v>
      </c>
      <c r="F27" s="111">
        <v>964</v>
      </c>
      <c r="G27" s="111">
        <v>1153</v>
      </c>
      <c r="H27" s="111">
        <v>1554</v>
      </c>
      <c r="I27" s="111">
        <v>2024</v>
      </c>
      <c r="J27" s="111">
        <v>2044</v>
      </c>
      <c r="K27" s="111">
        <v>2334</v>
      </c>
      <c r="L27" s="111">
        <v>2698</v>
      </c>
      <c r="M27" s="111">
        <v>2760</v>
      </c>
      <c r="N27" s="111">
        <v>2776</v>
      </c>
      <c r="O27" s="83">
        <v>2387</v>
      </c>
      <c r="P27" s="292">
        <v>14.780168381665106</v>
      </c>
      <c r="Q27" s="183">
        <v>15.658686031998185</v>
      </c>
      <c r="R27" s="183">
        <v>16.646677860398178</v>
      </c>
      <c r="S27" s="109">
        <f t="shared" si="0"/>
        <v>15.403975219411462</v>
      </c>
      <c r="T27" s="66"/>
      <c r="U27" s="66"/>
    </row>
    <row r="28" spans="1:21" ht="12.75">
      <c r="A28" s="112" t="s">
        <v>44</v>
      </c>
      <c r="B28" s="82">
        <v>0</v>
      </c>
      <c r="C28" s="111">
        <v>2</v>
      </c>
      <c r="D28" s="111">
        <v>2</v>
      </c>
      <c r="E28" s="111">
        <v>0</v>
      </c>
      <c r="F28" s="111">
        <v>0</v>
      </c>
      <c r="G28" s="111">
        <v>5</v>
      </c>
      <c r="H28" s="111">
        <v>10</v>
      </c>
      <c r="I28" s="111">
        <v>22</v>
      </c>
      <c r="J28" s="111">
        <v>20</v>
      </c>
      <c r="K28" s="111">
        <v>15</v>
      </c>
      <c r="L28" s="111">
        <v>32</v>
      </c>
      <c r="M28" s="111">
        <v>18</v>
      </c>
      <c r="N28" s="111">
        <v>16</v>
      </c>
      <c r="O28" s="83">
        <v>19</v>
      </c>
      <c r="P28" s="292">
        <v>0</v>
      </c>
      <c r="Q28" s="183">
        <v>0.10212186542607513</v>
      </c>
      <c r="R28" s="183">
        <v>0.0959462700887503</v>
      </c>
      <c r="S28" s="109">
        <f t="shared" si="0"/>
        <v>0.12261228704181724</v>
      </c>
      <c r="T28" s="66"/>
      <c r="U28" s="66"/>
    </row>
    <row r="29" spans="1:21" ht="12.75">
      <c r="A29" s="112" t="s">
        <v>104</v>
      </c>
      <c r="B29" s="82">
        <v>12</v>
      </c>
      <c r="C29" s="111">
        <v>67</v>
      </c>
      <c r="D29" s="111">
        <v>76</v>
      </c>
      <c r="E29" s="111">
        <v>64</v>
      </c>
      <c r="F29" s="111">
        <v>87</v>
      </c>
      <c r="G29" s="111">
        <v>96</v>
      </c>
      <c r="H29" s="111">
        <v>97</v>
      </c>
      <c r="I29" s="111">
        <v>155</v>
      </c>
      <c r="J29" s="111">
        <v>169</v>
      </c>
      <c r="K29" s="111">
        <v>209</v>
      </c>
      <c r="L29" s="111">
        <v>222</v>
      </c>
      <c r="M29" s="111">
        <v>208</v>
      </c>
      <c r="N29" s="111">
        <v>191</v>
      </c>
      <c r="O29" s="83">
        <v>122</v>
      </c>
      <c r="P29" s="292">
        <v>1.1225444340505144</v>
      </c>
      <c r="Q29" s="183">
        <v>1.180074889367979</v>
      </c>
      <c r="R29" s="183">
        <v>1.1453585991844566</v>
      </c>
      <c r="S29" s="109">
        <f t="shared" si="0"/>
        <v>0.7872999483737739</v>
      </c>
      <c r="T29" s="66"/>
      <c r="U29" s="66"/>
    </row>
    <row r="30" spans="1:21" ht="12.75">
      <c r="A30" s="112" t="s">
        <v>46</v>
      </c>
      <c r="B30" s="82">
        <v>6</v>
      </c>
      <c r="C30" s="111">
        <v>15</v>
      </c>
      <c r="D30" s="111">
        <v>35</v>
      </c>
      <c r="E30" s="111">
        <v>60</v>
      </c>
      <c r="F30" s="111">
        <v>80</v>
      </c>
      <c r="G30" s="111">
        <v>78</v>
      </c>
      <c r="H30" s="111">
        <v>174</v>
      </c>
      <c r="I30" s="111">
        <v>218</v>
      </c>
      <c r="J30" s="111">
        <v>316</v>
      </c>
      <c r="K30" s="111">
        <v>344</v>
      </c>
      <c r="L30" s="111">
        <v>355</v>
      </c>
      <c r="M30" s="111">
        <v>323</v>
      </c>
      <c r="N30" s="111">
        <v>358</v>
      </c>
      <c r="O30" s="83">
        <v>346</v>
      </c>
      <c r="P30" s="292">
        <v>0.5612722170252572</v>
      </c>
      <c r="Q30" s="183">
        <v>1.8325201407012368</v>
      </c>
      <c r="R30" s="183">
        <v>2.146797793235788</v>
      </c>
      <c r="S30" s="109">
        <f t="shared" si="0"/>
        <v>2.2328342798141456</v>
      </c>
      <c r="T30" s="66"/>
      <c r="U30" s="66"/>
    </row>
    <row r="31" spans="1:21" ht="12.75">
      <c r="A31" s="112" t="s">
        <v>47</v>
      </c>
      <c r="B31" s="82">
        <v>2</v>
      </c>
      <c r="C31" s="111">
        <v>3</v>
      </c>
      <c r="D31" s="111">
        <v>5</v>
      </c>
      <c r="E31" s="111">
        <v>3</v>
      </c>
      <c r="F31" s="111">
        <v>12</v>
      </c>
      <c r="G31" s="111">
        <v>7</v>
      </c>
      <c r="H31" s="111">
        <v>19</v>
      </c>
      <c r="I31" s="111">
        <v>24</v>
      </c>
      <c r="J31" s="111">
        <v>30</v>
      </c>
      <c r="K31" s="111">
        <v>30</v>
      </c>
      <c r="L31" s="111">
        <v>29</v>
      </c>
      <c r="M31" s="111">
        <v>26</v>
      </c>
      <c r="N31" s="111">
        <v>25</v>
      </c>
      <c r="O31" s="83">
        <v>26</v>
      </c>
      <c r="P31" s="292">
        <v>0.18709073900841908</v>
      </c>
      <c r="Q31" s="183">
        <v>0.1475093611709974</v>
      </c>
      <c r="R31" s="183">
        <v>0.14991604701367234</v>
      </c>
      <c r="S31" s="109">
        <f t="shared" si="0"/>
        <v>0.16778523489932887</v>
      </c>
      <c r="T31" s="66"/>
      <c r="U31" s="66"/>
    </row>
    <row r="32" spans="1:21" ht="12.75">
      <c r="A32" s="112" t="s">
        <v>48</v>
      </c>
      <c r="B32" s="82">
        <v>76</v>
      </c>
      <c r="C32" s="111">
        <v>150</v>
      </c>
      <c r="D32" s="111">
        <v>315</v>
      </c>
      <c r="E32" s="111">
        <v>343</v>
      </c>
      <c r="F32" s="111">
        <v>453</v>
      </c>
      <c r="G32" s="111">
        <v>444</v>
      </c>
      <c r="H32" s="111">
        <v>412</v>
      </c>
      <c r="I32" s="111">
        <v>535</v>
      </c>
      <c r="J32" s="111">
        <v>564</v>
      </c>
      <c r="K32" s="111">
        <v>615</v>
      </c>
      <c r="L32" s="111">
        <v>742</v>
      </c>
      <c r="M32" s="111">
        <v>831</v>
      </c>
      <c r="N32" s="111">
        <v>861</v>
      </c>
      <c r="O32" s="83">
        <v>828</v>
      </c>
      <c r="P32" s="292">
        <v>7.109448082319925</v>
      </c>
      <c r="Q32" s="183">
        <v>4.714626120503801</v>
      </c>
      <c r="R32" s="183">
        <v>5.1631086591508755</v>
      </c>
      <c r="S32" s="109">
        <f t="shared" si="0"/>
        <v>5.343314403717088</v>
      </c>
      <c r="T32" s="66"/>
      <c r="U32" s="66"/>
    </row>
    <row r="33" spans="1:21" ht="12.75">
      <c r="A33" s="110"/>
      <c r="B33" s="82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83"/>
      <c r="P33" s="292"/>
      <c r="Q33" s="183"/>
      <c r="R33" s="183"/>
      <c r="S33" s="109"/>
      <c r="T33" s="66"/>
      <c r="U33" s="66"/>
    </row>
    <row r="34" spans="1:21" ht="12.75">
      <c r="A34" s="110" t="s">
        <v>49</v>
      </c>
      <c r="B34" s="82">
        <v>4</v>
      </c>
      <c r="C34" s="111">
        <v>25</v>
      </c>
      <c r="D34" s="111">
        <v>21</v>
      </c>
      <c r="E34" s="111">
        <v>13</v>
      </c>
      <c r="F34" s="111">
        <v>50</v>
      </c>
      <c r="G34" s="111">
        <v>78</v>
      </c>
      <c r="H34" s="111">
        <v>115</v>
      </c>
      <c r="I34" s="111">
        <v>185</v>
      </c>
      <c r="J34" s="111">
        <v>287</v>
      </c>
      <c r="K34" s="111">
        <v>310</v>
      </c>
      <c r="L34" s="111">
        <v>379</v>
      </c>
      <c r="M34" s="111">
        <v>440</v>
      </c>
      <c r="N34" s="111">
        <v>521</v>
      </c>
      <c r="O34" s="83">
        <v>394</v>
      </c>
      <c r="P34" s="292">
        <v>0.37418147801683815</v>
      </c>
      <c r="Q34" s="183">
        <v>2.496312265970725</v>
      </c>
      <c r="R34" s="183">
        <v>3.1242504197649317</v>
      </c>
      <c r="S34" s="109">
        <f t="shared" si="0"/>
        <v>2.5425916365513683</v>
      </c>
      <c r="T34" s="66"/>
      <c r="U34" s="66"/>
    </row>
    <row r="35" spans="1:21" ht="12.75">
      <c r="A35" s="65"/>
      <c r="B35" s="82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83"/>
      <c r="P35" s="292"/>
      <c r="Q35" s="183"/>
      <c r="R35" s="183"/>
      <c r="S35" s="109"/>
      <c r="T35" s="66"/>
      <c r="U35" s="66"/>
    </row>
    <row r="36" spans="1:21" ht="12.75">
      <c r="A36" s="65" t="s">
        <v>50</v>
      </c>
      <c r="B36" s="82">
        <v>9</v>
      </c>
      <c r="C36" s="111">
        <v>33</v>
      </c>
      <c r="D36" s="111">
        <v>67</v>
      </c>
      <c r="E36" s="111">
        <v>63</v>
      </c>
      <c r="F36" s="111">
        <v>82</v>
      </c>
      <c r="G36" s="111">
        <v>140</v>
      </c>
      <c r="H36" s="111">
        <v>206</v>
      </c>
      <c r="I36" s="111">
        <v>544</v>
      </c>
      <c r="J36" s="111">
        <v>772</v>
      </c>
      <c r="K36" s="111">
        <v>463</v>
      </c>
      <c r="L36" s="111">
        <v>470</v>
      </c>
      <c r="M36" s="111">
        <v>410</v>
      </c>
      <c r="N36" s="111">
        <v>432</v>
      </c>
      <c r="O36" s="83">
        <v>449</v>
      </c>
      <c r="P36" s="292">
        <v>0.841908325537886</v>
      </c>
      <c r="Q36" s="183">
        <v>2.3261091569272665</v>
      </c>
      <c r="R36" s="183">
        <v>2.590549292396258</v>
      </c>
      <c r="S36" s="109">
        <f t="shared" si="0"/>
        <v>2.897521941146102</v>
      </c>
      <c r="T36" s="66"/>
      <c r="U36" s="66"/>
    </row>
    <row r="37" spans="1:21" ht="12.75">
      <c r="A37" s="110" t="s">
        <v>51</v>
      </c>
      <c r="B37" s="82">
        <v>4</v>
      </c>
      <c r="C37" s="111">
        <v>5</v>
      </c>
      <c r="D37" s="111">
        <v>12</v>
      </c>
      <c r="E37" s="111">
        <v>11</v>
      </c>
      <c r="F37" s="111">
        <v>14</v>
      </c>
      <c r="G37" s="111">
        <v>40</v>
      </c>
      <c r="H37" s="111">
        <v>75</v>
      </c>
      <c r="I37" s="111">
        <v>327</v>
      </c>
      <c r="J37" s="111">
        <v>403</v>
      </c>
      <c r="K37" s="111">
        <v>105</v>
      </c>
      <c r="L37" s="111">
        <v>141</v>
      </c>
      <c r="M37" s="111">
        <v>142</v>
      </c>
      <c r="N37" s="111">
        <v>212</v>
      </c>
      <c r="O37" s="83">
        <v>215</v>
      </c>
      <c r="P37" s="292">
        <v>0.37418147801683815</v>
      </c>
      <c r="Q37" s="183">
        <v>0.8056280494723703</v>
      </c>
      <c r="R37" s="183">
        <v>1.2712880786759413</v>
      </c>
      <c r="S37" s="109">
        <f t="shared" si="0"/>
        <v>1.3874548270521425</v>
      </c>
      <c r="T37" s="66"/>
      <c r="U37" s="66"/>
    </row>
    <row r="38" spans="1:21" ht="12.75">
      <c r="A38" s="110" t="s">
        <v>52</v>
      </c>
      <c r="B38" s="82">
        <v>3</v>
      </c>
      <c r="C38" s="111">
        <v>13</v>
      </c>
      <c r="D38" s="111">
        <v>27</v>
      </c>
      <c r="E38" s="111">
        <v>21</v>
      </c>
      <c r="F38" s="111">
        <v>34</v>
      </c>
      <c r="G38" s="111">
        <v>63</v>
      </c>
      <c r="H38" s="111">
        <v>63</v>
      </c>
      <c r="I38" s="111">
        <v>85</v>
      </c>
      <c r="J38" s="111">
        <v>107</v>
      </c>
      <c r="K38" s="111">
        <v>105</v>
      </c>
      <c r="L38" s="111">
        <v>88</v>
      </c>
      <c r="M38" s="111">
        <v>66</v>
      </c>
      <c r="N38" s="111">
        <v>76</v>
      </c>
      <c r="O38" s="83">
        <v>71</v>
      </c>
      <c r="P38" s="292">
        <v>0.2806361085126286</v>
      </c>
      <c r="Q38" s="183">
        <v>0.3744468398956088</v>
      </c>
      <c r="R38" s="183">
        <v>0.4557447829215639</v>
      </c>
      <c r="S38" s="109">
        <f t="shared" si="0"/>
        <v>0.45818275684047494</v>
      </c>
      <c r="T38" s="66"/>
      <c r="U38" s="66"/>
    </row>
    <row r="39" spans="1:21" ht="12.75">
      <c r="A39" s="110" t="s">
        <v>53</v>
      </c>
      <c r="B39" s="82">
        <v>2</v>
      </c>
      <c r="C39" s="111">
        <v>15</v>
      </c>
      <c r="D39" s="111">
        <v>28</v>
      </c>
      <c r="E39" s="111">
        <v>31</v>
      </c>
      <c r="F39" s="111">
        <v>34</v>
      </c>
      <c r="G39" s="111">
        <v>37</v>
      </c>
      <c r="H39" s="111">
        <v>68</v>
      </c>
      <c r="I39" s="111">
        <v>132</v>
      </c>
      <c r="J39" s="111">
        <v>262</v>
      </c>
      <c r="K39" s="111">
        <v>253</v>
      </c>
      <c r="L39" s="111">
        <v>241</v>
      </c>
      <c r="M39" s="111">
        <v>202</v>
      </c>
      <c r="N39" s="111">
        <v>144</v>
      </c>
      <c r="O39" s="83">
        <v>163</v>
      </c>
      <c r="P39" s="292">
        <v>0.18709073900841908</v>
      </c>
      <c r="Q39" s="183">
        <v>1.1460342675592874</v>
      </c>
      <c r="R39" s="183">
        <v>0.8635164307987527</v>
      </c>
      <c r="S39" s="109">
        <f t="shared" si="0"/>
        <v>1.0518843572534848</v>
      </c>
      <c r="T39" s="66"/>
      <c r="U39" s="66"/>
    </row>
    <row r="40" spans="1:21" ht="12.75">
      <c r="A40" s="65"/>
      <c r="B40" s="82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83"/>
      <c r="P40" s="292"/>
      <c r="Q40" s="183"/>
      <c r="R40" s="183"/>
      <c r="S40" s="109"/>
      <c r="T40" s="66"/>
      <c r="U40" s="66"/>
    </row>
    <row r="41" spans="1:21" ht="12.75">
      <c r="A41" s="65" t="s">
        <v>54</v>
      </c>
      <c r="B41" s="82">
        <v>1</v>
      </c>
      <c r="C41" s="111">
        <v>3</v>
      </c>
      <c r="D41" s="111">
        <v>6</v>
      </c>
      <c r="E41" s="111">
        <v>12</v>
      </c>
      <c r="F41" s="111">
        <v>23</v>
      </c>
      <c r="G41" s="111">
        <v>13</v>
      </c>
      <c r="H41" s="111">
        <v>9</v>
      </c>
      <c r="I41" s="111">
        <v>21</v>
      </c>
      <c r="J41" s="111">
        <v>81</v>
      </c>
      <c r="K41" s="111">
        <v>143</v>
      </c>
      <c r="L41" s="111">
        <v>240</v>
      </c>
      <c r="M41" s="111">
        <v>213</v>
      </c>
      <c r="N41" s="111">
        <v>205</v>
      </c>
      <c r="O41" s="83">
        <v>260</v>
      </c>
      <c r="P41" s="292">
        <v>0.09354536950420954</v>
      </c>
      <c r="Q41" s="183">
        <v>1.2084420742085555</v>
      </c>
      <c r="R41" s="183">
        <v>1.2293115855121133</v>
      </c>
      <c r="S41" s="109">
        <f t="shared" si="0"/>
        <v>1.6778523489932886</v>
      </c>
      <c r="T41" s="66"/>
      <c r="U41" s="66"/>
    </row>
    <row r="42" spans="1:21" ht="12.75">
      <c r="A42" s="65"/>
      <c r="B42" s="82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83"/>
      <c r="P42" s="292"/>
      <c r="Q42" s="183"/>
      <c r="R42" s="183"/>
      <c r="S42" s="109"/>
      <c r="T42" s="66"/>
      <c r="U42" s="66"/>
    </row>
    <row r="43" spans="1:21" ht="12.75">
      <c r="A43" s="65" t="s">
        <v>55</v>
      </c>
      <c r="B43" s="82">
        <v>1</v>
      </c>
      <c r="C43" s="111">
        <v>12</v>
      </c>
      <c r="D43" s="111">
        <v>31</v>
      </c>
      <c r="E43" s="111">
        <v>25</v>
      </c>
      <c r="F43" s="111">
        <v>16</v>
      </c>
      <c r="G43" s="111">
        <v>20</v>
      </c>
      <c r="H43" s="111">
        <v>251</v>
      </c>
      <c r="I43" s="111">
        <v>522</v>
      </c>
      <c r="J43" s="111">
        <v>834</v>
      </c>
      <c r="K43" s="111">
        <v>1069</v>
      </c>
      <c r="L43" s="111">
        <v>1170</v>
      </c>
      <c r="M43" s="111">
        <v>997</v>
      </c>
      <c r="N43" s="111">
        <v>765</v>
      </c>
      <c r="O43" s="83">
        <v>736</v>
      </c>
      <c r="P43" s="292">
        <v>0.09354536950420954</v>
      </c>
      <c r="Q43" s="183">
        <v>5.656416657210938</v>
      </c>
      <c r="R43" s="183">
        <v>4.587431038618374</v>
      </c>
      <c r="S43" s="109">
        <f t="shared" si="0"/>
        <v>4.749612803304078</v>
      </c>
      <c r="T43" s="66"/>
      <c r="U43" s="66"/>
    </row>
    <row r="44" spans="1:21" ht="12.75">
      <c r="A44" s="110" t="s">
        <v>56</v>
      </c>
      <c r="B44" s="82">
        <v>0</v>
      </c>
      <c r="C44" s="111">
        <v>11</v>
      </c>
      <c r="D44" s="111">
        <v>27</v>
      </c>
      <c r="E44" s="111">
        <v>20</v>
      </c>
      <c r="F44" s="111">
        <v>14</v>
      </c>
      <c r="G44" s="111">
        <v>16</v>
      </c>
      <c r="H44" s="111">
        <v>108</v>
      </c>
      <c r="I44" s="111">
        <v>222</v>
      </c>
      <c r="J44" s="111">
        <v>271</v>
      </c>
      <c r="K44" s="111">
        <v>347</v>
      </c>
      <c r="L44" s="111">
        <v>395</v>
      </c>
      <c r="M44" s="111">
        <v>336</v>
      </c>
      <c r="N44" s="111">
        <v>280</v>
      </c>
      <c r="O44" s="83">
        <v>252</v>
      </c>
      <c r="P44" s="292">
        <v>0</v>
      </c>
      <c r="Q44" s="183">
        <v>1.9062748212867358</v>
      </c>
      <c r="R44" s="183">
        <v>1.6790597265531302</v>
      </c>
      <c r="S44" s="109">
        <f t="shared" si="0"/>
        <v>1.626226122870418</v>
      </c>
      <c r="T44" s="66"/>
      <c r="U44" s="66"/>
    </row>
    <row r="45" spans="1:21" ht="12.75">
      <c r="A45" s="110" t="s">
        <v>57</v>
      </c>
      <c r="B45" s="82">
        <v>1</v>
      </c>
      <c r="C45" s="111">
        <v>1</v>
      </c>
      <c r="D45" s="111">
        <v>4</v>
      </c>
      <c r="E45" s="111">
        <v>5</v>
      </c>
      <c r="F45" s="111">
        <v>2</v>
      </c>
      <c r="G45" s="111">
        <v>4</v>
      </c>
      <c r="H45" s="111">
        <v>143</v>
      </c>
      <c r="I45" s="111">
        <v>300</v>
      </c>
      <c r="J45" s="111">
        <v>563</v>
      </c>
      <c r="K45" s="111">
        <v>722</v>
      </c>
      <c r="L45" s="111">
        <v>775</v>
      </c>
      <c r="M45" s="111">
        <v>661</v>
      </c>
      <c r="N45" s="111">
        <v>485</v>
      </c>
      <c r="O45" s="83">
        <v>484</v>
      </c>
      <c r="P45" s="292">
        <v>0.09354536950420954</v>
      </c>
      <c r="Q45" s="183">
        <v>3.7501418359242025</v>
      </c>
      <c r="R45" s="183">
        <v>2.9083713120652432</v>
      </c>
      <c r="S45" s="109">
        <f t="shared" si="0"/>
        <v>3.1233866804336605</v>
      </c>
      <c r="T45" s="66"/>
      <c r="U45" s="66"/>
    </row>
    <row r="46" spans="1:21" ht="12.75">
      <c r="A46" s="65"/>
      <c r="B46" s="82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83"/>
      <c r="P46" s="292"/>
      <c r="Q46" s="183"/>
      <c r="R46" s="183"/>
      <c r="S46" s="109"/>
      <c r="T46" s="66"/>
      <c r="U46" s="66"/>
    </row>
    <row r="47" spans="1:21" ht="12.75">
      <c r="A47" s="65" t="s">
        <v>130</v>
      </c>
      <c r="B47" s="82">
        <v>3</v>
      </c>
      <c r="C47" s="111">
        <v>26</v>
      </c>
      <c r="D47" s="111">
        <v>64</v>
      </c>
      <c r="E47" s="111">
        <v>87</v>
      </c>
      <c r="F47" s="111">
        <v>134</v>
      </c>
      <c r="G47" s="111">
        <v>179</v>
      </c>
      <c r="H47" s="111">
        <v>261</v>
      </c>
      <c r="I47" s="111">
        <v>375</v>
      </c>
      <c r="J47" s="111">
        <v>489</v>
      </c>
      <c r="K47" s="111">
        <v>526</v>
      </c>
      <c r="L47" s="111">
        <v>490</v>
      </c>
      <c r="M47" s="111">
        <v>458</v>
      </c>
      <c r="N47" s="111">
        <v>446</v>
      </c>
      <c r="O47" s="83">
        <v>459</v>
      </c>
      <c r="P47" s="292">
        <v>0.2806361085126286</v>
      </c>
      <c r="Q47" s="183">
        <v>2.5984341313968002</v>
      </c>
      <c r="R47" s="183">
        <v>2.6745022787239146</v>
      </c>
      <c r="S47" s="109">
        <f t="shared" si="0"/>
        <v>2.9620547237996906</v>
      </c>
      <c r="T47" s="66"/>
      <c r="U47" s="66"/>
    </row>
    <row r="48" spans="1:21" ht="12.75">
      <c r="A48" s="65"/>
      <c r="B48" s="82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83"/>
      <c r="P48" s="292"/>
      <c r="Q48" s="183"/>
      <c r="R48" s="183"/>
      <c r="S48" s="109"/>
      <c r="T48" s="66"/>
      <c r="U48" s="66"/>
    </row>
    <row r="49" spans="1:21" ht="12.75">
      <c r="A49" s="65" t="s">
        <v>105</v>
      </c>
      <c r="B49" s="82">
        <v>12</v>
      </c>
      <c r="C49" s="111">
        <v>38</v>
      </c>
      <c r="D49" s="111">
        <v>16</v>
      </c>
      <c r="E49" s="111">
        <v>24</v>
      </c>
      <c r="F49" s="111">
        <v>40</v>
      </c>
      <c r="G49" s="111">
        <v>40</v>
      </c>
      <c r="H49" s="111">
        <v>140</v>
      </c>
      <c r="I49" s="111">
        <v>189</v>
      </c>
      <c r="J49" s="111">
        <v>124</v>
      </c>
      <c r="K49" s="111">
        <v>57</v>
      </c>
      <c r="L49" s="111">
        <v>64</v>
      </c>
      <c r="M49" s="111">
        <v>48</v>
      </c>
      <c r="N49" s="111">
        <v>45</v>
      </c>
      <c r="O49" s="83">
        <v>52</v>
      </c>
      <c r="P49" s="292">
        <v>1.1225444340505144</v>
      </c>
      <c r="Q49" s="183">
        <v>0.27232497446953363</v>
      </c>
      <c r="R49" s="183">
        <v>0.2698488846246102</v>
      </c>
      <c r="S49" s="109">
        <f t="shared" si="0"/>
        <v>0.33557046979865773</v>
      </c>
      <c r="T49" s="66"/>
      <c r="U49" s="66"/>
    </row>
    <row r="50" spans="1:21" ht="12.75">
      <c r="A50" s="68" t="s">
        <v>11</v>
      </c>
      <c r="B50" s="184">
        <v>1069</v>
      </c>
      <c r="C50" s="185">
        <v>3042</v>
      </c>
      <c r="D50" s="185">
        <v>4537</v>
      </c>
      <c r="E50" s="185">
        <v>4873</v>
      </c>
      <c r="F50" s="185">
        <v>5580</v>
      </c>
      <c r="G50" s="185">
        <v>6059</v>
      </c>
      <c r="H50" s="185">
        <v>8727</v>
      </c>
      <c r="I50" s="185">
        <v>12404</v>
      </c>
      <c r="J50" s="185">
        <v>14312</v>
      </c>
      <c r="K50" s="185">
        <v>15469</v>
      </c>
      <c r="L50" s="185">
        <v>17126</v>
      </c>
      <c r="M50" s="185">
        <v>17626</v>
      </c>
      <c r="N50" s="186">
        <v>16676</v>
      </c>
      <c r="O50" s="186">
        <v>15496</v>
      </c>
      <c r="P50" s="185">
        <v>100</v>
      </c>
      <c r="Q50" s="185">
        <v>100</v>
      </c>
      <c r="R50" s="185">
        <v>100</v>
      </c>
      <c r="S50" s="158">
        <v>100</v>
      </c>
      <c r="T50" s="66"/>
      <c r="U50" s="66"/>
    </row>
    <row r="51" spans="1:21" ht="12.75">
      <c r="A51" s="68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187"/>
      <c r="O51" s="187"/>
      <c r="P51" s="83"/>
      <c r="Q51" s="83"/>
      <c r="R51" s="83"/>
      <c r="S51" s="66"/>
      <c r="T51" s="66"/>
      <c r="U51" s="66"/>
    </row>
    <row r="52" spans="1:21" ht="12.75">
      <c r="A52" s="122" t="s">
        <v>106</v>
      </c>
      <c r="B52" s="89" t="s">
        <v>141</v>
      </c>
      <c r="C52" s="89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1:21" ht="12.75">
      <c r="A53" s="122" t="s">
        <v>107</v>
      </c>
      <c r="B53" s="89" t="s">
        <v>60</v>
      </c>
      <c r="C53" s="89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</row>
    <row r="54" spans="1:21" ht="12.75">
      <c r="A54" s="122" t="s">
        <v>108</v>
      </c>
      <c r="B54" s="89" t="s">
        <v>136</v>
      </c>
      <c r="C54" s="89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</row>
    <row r="55" spans="1:21" ht="12.75">
      <c r="A55" s="122"/>
      <c r="B55" s="89" t="s">
        <v>133</v>
      </c>
      <c r="C55" s="89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</row>
    <row r="56" spans="1:21" ht="12.75">
      <c r="A56" s="122" t="s">
        <v>109</v>
      </c>
      <c r="B56" s="89" t="s">
        <v>138</v>
      </c>
      <c r="C56" s="89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</row>
    <row r="57" spans="1:21" ht="12.75">
      <c r="A57" s="122" t="s">
        <v>9</v>
      </c>
      <c r="B57" s="89"/>
      <c r="C57" s="89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</row>
  </sheetData>
  <printOptions/>
  <pageMargins left="0.75" right="0.75" top="0.74" bottom="1" header="0.5" footer="0.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/>
  <dimension ref="A1:S56"/>
  <sheetViews>
    <sheetView zoomScale="75" zoomScaleNormal="75" workbookViewId="0" topLeftCell="A22">
      <selection activeCell="D62" sqref="D62"/>
    </sheetView>
  </sheetViews>
  <sheetFormatPr defaultColWidth="9.140625" defaultRowHeight="12.75"/>
  <cols>
    <col min="1" max="1" width="44.57421875" style="0" bestFit="1" customWidth="1"/>
    <col min="2" max="19" width="6.28125" style="0" customWidth="1"/>
    <col min="20" max="20" width="2.8515625" style="0" customWidth="1"/>
    <col min="21" max="21" width="9.140625" style="0" hidden="1" customWidth="1"/>
  </cols>
  <sheetData>
    <row r="1" spans="1:2" ht="12.75">
      <c r="A1" s="1" t="s">
        <v>149</v>
      </c>
      <c r="B1" s="1" t="s">
        <v>111</v>
      </c>
    </row>
    <row r="2" spans="1:19" ht="12.75">
      <c r="A2" s="36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0"/>
      <c r="S2" s="27"/>
    </row>
    <row r="3" spans="1:19" ht="12.75">
      <c r="A3" s="42"/>
      <c r="B3" s="59">
        <v>1995</v>
      </c>
      <c r="C3" s="20">
        <v>1996</v>
      </c>
      <c r="D3" s="20">
        <v>1997</v>
      </c>
      <c r="E3" s="20">
        <v>1998</v>
      </c>
      <c r="F3" s="20">
        <v>1999</v>
      </c>
      <c r="G3" s="20">
        <v>2000</v>
      </c>
      <c r="H3" s="20">
        <v>2001</v>
      </c>
      <c r="I3" s="20">
        <v>2002</v>
      </c>
      <c r="J3" s="60">
        <v>2003</v>
      </c>
      <c r="K3" s="20">
        <v>2004</v>
      </c>
      <c r="L3" s="60">
        <v>2005</v>
      </c>
      <c r="M3" s="60">
        <v>2006</v>
      </c>
      <c r="N3" s="60">
        <v>2007</v>
      </c>
      <c r="O3" s="60">
        <v>2008</v>
      </c>
      <c r="P3" s="60">
        <v>1995</v>
      </c>
      <c r="Q3" s="60">
        <v>2006</v>
      </c>
      <c r="R3" s="60">
        <v>2007</v>
      </c>
      <c r="S3" s="61">
        <v>2008</v>
      </c>
    </row>
    <row r="4" spans="1:19" ht="12.75">
      <c r="A4" s="42"/>
      <c r="B4" s="58" t="s">
        <v>24</v>
      </c>
      <c r="C4" s="28"/>
      <c r="D4" s="28"/>
      <c r="E4" s="28"/>
      <c r="F4" s="28"/>
      <c r="G4" s="28"/>
      <c r="H4" s="28"/>
      <c r="I4" s="28"/>
      <c r="J4" s="29"/>
      <c r="K4" s="28"/>
      <c r="L4" s="29"/>
      <c r="M4" s="29"/>
      <c r="N4" s="29"/>
      <c r="O4" s="60"/>
      <c r="P4" s="27" t="s">
        <v>18</v>
      </c>
      <c r="Q4" s="27"/>
      <c r="R4" s="27"/>
      <c r="S4" s="57"/>
    </row>
    <row r="5" spans="1:19" ht="12.75">
      <c r="A5" s="15" t="s">
        <v>25</v>
      </c>
      <c r="B5" s="62">
        <f aca="true" t="shared" si="0" ref="B5:O5">SUM(B7,B18,B26,B34)</f>
        <v>17724</v>
      </c>
      <c r="C5" s="13">
        <f t="shared" si="0"/>
        <v>14347</v>
      </c>
      <c r="D5" s="13">
        <f t="shared" si="0"/>
        <v>13531</v>
      </c>
      <c r="E5" s="13">
        <f t="shared" si="0"/>
        <v>11462</v>
      </c>
      <c r="F5" s="13">
        <f t="shared" si="0"/>
        <v>8604</v>
      </c>
      <c r="G5" s="13">
        <f t="shared" si="0"/>
        <v>10981</v>
      </c>
      <c r="H5" s="13">
        <f t="shared" si="0"/>
        <v>9446</v>
      </c>
      <c r="I5" s="13">
        <f t="shared" si="0"/>
        <v>9386</v>
      </c>
      <c r="J5" s="13">
        <f t="shared" si="0"/>
        <v>9197</v>
      </c>
      <c r="K5" s="13">
        <f t="shared" si="0"/>
        <v>8933</v>
      </c>
      <c r="L5" s="13">
        <f t="shared" si="0"/>
        <v>10061</v>
      </c>
      <c r="M5" s="13">
        <f t="shared" si="0"/>
        <v>12446</v>
      </c>
      <c r="N5" s="13">
        <f t="shared" si="0"/>
        <v>12824</v>
      </c>
      <c r="O5" s="14">
        <f t="shared" si="0"/>
        <v>14820</v>
      </c>
      <c r="P5" s="293">
        <f>B5/B$50*100</f>
        <v>75.85380467345716</v>
      </c>
      <c r="Q5" s="30">
        <f>M5/M$50*100</f>
        <v>76.23889739663093</v>
      </c>
      <c r="R5" s="30">
        <f>N5/N$50*100</f>
        <v>81.17997088054693</v>
      </c>
      <c r="S5" s="64">
        <f>O5/O$50*100</f>
        <v>82.63633322181332</v>
      </c>
    </row>
    <row r="6" spans="1:19" ht="12.75">
      <c r="A6" s="15"/>
      <c r="B6" s="6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294"/>
      <c r="Q6" s="31"/>
      <c r="R6" s="31"/>
      <c r="S6" s="64"/>
    </row>
    <row r="7" spans="1:19" ht="12.75">
      <c r="A7" s="16" t="s">
        <v>26</v>
      </c>
      <c r="B7" s="62">
        <f aca="true" t="shared" si="1" ref="B7:N7">SUM(B8:B16)</f>
        <v>3158</v>
      </c>
      <c r="C7" s="13">
        <f t="shared" si="1"/>
        <v>2909</v>
      </c>
      <c r="D7" s="13">
        <f t="shared" si="1"/>
        <v>2921</v>
      </c>
      <c r="E7" s="13">
        <f t="shared" si="1"/>
        <v>2579</v>
      </c>
      <c r="F7" s="13">
        <f t="shared" si="1"/>
        <v>2178</v>
      </c>
      <c r="G7" s="13">
        <f t="shared" si="1"/>
        <v>2720</v>
      </c>
      <c r="H7" s="13">
        <f t="shared" si="1"/>
        <v>2435</v>
      </c>
      <c r="I7" s="13">
        <f t="shared" si="1"/>
        <v>2487</v>
      </c>
      <c r="J7" s="13">
        <f t="shared" si="1"/>
        <v>2701</v>
      </c>
      <c r="K7" s="13">
        <f t="shared" si="1"/>
        <v>2995</v>
      </c>
      <c r="L7" s="13">
        <f t="shared" si="1"/>
        <v>3947</v>
      </c>
      <c r="M7" s="13">
        <f t="shared" si="1"/>
        <v>5104</v>
      </c>
      <c r="N7" s="13">
        <f t="shared" si="1"/>
        <v>5695</v>
      </c>
      <c r="O7" s="14">
        <v>6513</v>
      </c>
      <c r="P7" s="293">
        <f aca="true" t="shared" si="2" ref="P7:P16">B7/B$50*100</f>
        <v>13.515364204399555</v>
      </c>
      <c r="Q7" s="30">
        <f aca="true" t="shared" si="3" ref="Q7:R16">M7/M$50*100</f>
        <v>31.264931087289433</v>
      </c>
      <c r="R7" s="30">
        <f t="shared" si="3"/>
        <v>36.051148952332724</v>
      </c>
      <c r="S7" s="64">
        <f aca="true" t="shared" si="4" ref="S7:S49">O7/O$50*100</f>
        <v>36.31649381063901</v>
      </c>
    </row>
    <row r="8" spans="1:19" ht="12.75">
      <c r="A8" s="17" t="s">
        <v>27</v>
      </c>
      <c r="B8" s="62">
        <v>42</v>
      </c>
      <c r="C8" s="13">
        <v>30</v>
      </c>
      <c r="D8" s="13">
        <v>31</v>
      </c>
      <c r="E8" s="13">
        <v>30</v>
      </c>
      <c r="F8" s="13">
        <v>27</v>
      </c>
      <c r="G8" s="13">
        <v>27</v>
      </c>
      <c r="H8" s="13">
        <v>20</v>
      </c>
      <c r="I8" s="13">
        <v>26</v>
      </c>
      <c r="J8" s="13">
        <v>20</v>
      </c>
      <c r="K8" s="13">
        <v>17</v>
      </c>
      <c r="L8" s="13">
        <v>27</v>
      </c>
      <c r="M8" s="13">
        <v>15</v>
      </c>
      <c r="N8" s="13">
        <v>7</v>
      </c>
      <c r="O8" s="14">
        <v>9</v>
      </c>
      <c r="P8" s="293">
        <f t="shared" si="2"/>
        <v>0.17974835230677053</v>
      </c>
      <c r="Q8" s="30">
        <f t="shared" si="3"/>
        <v>0.09188361408882083</v>
      </c>
      <c r="R8" s="30">
        <f t="shared" si="3"/>
        <v>0.04431221117933785</v>
      </c>
      <c r="S8" s="64">
        <f t="shared" si="4"/>
        <v>0.050184008029441285</v>
      </c>
    </row>
    <row r="9" spans="1:19" ht="12.75">
      <c r="A9" s="17" t="s">
        <v>28</v>
      </c>
      <c r="B9" s="62">
        <v>107</v>
      </c>
      <c r="C9" s="13">
        <v>129</v>
      </c>
      <c r="D9" s="13">
        <v>95</v>
      </c>
      <c r="E9" s="13">
        <v>86</v>
      </c>
      <c r="F9" s="13">
        <v>68</v>
      </c>
      <c r="G9" s="13">
        <v>101</v>
      </c>
      <c r="H9" s="13">
        <v>86</v>
      </c>
      <c r="I9" s="13">
        <v>69</v>
      </c>
      <c r="J9" s="13">
        <v>88</v>
      </c>
      <c r="K9" s="13">
        <v>79</v>
      </c>
      <c r="L9" s="13">
        <v>73</v>
      </c>
      <c r="M9" s="13">
        <v>89</v>
      </c>
      <c r="N9" s="13">
        <v>68</v>
      </c>
      <c r="O9" s="14">
        <v>68</v>
      </c>
      <c r="P9" s="293">
        <f t="shared" si="2"/>
        <v>0.4579303261148677</v>
      </c>
      <c r="Q9" s="30">
        <f t="shared" si="3"/>
        <v>0.5451761102603369</v>
      </c>
      <c r="R9" s="30">
        <f t="shared" si="3"/>
        <v>0.43046148002785334</v>
      </c>
      <c r="S9" s="64">
        <f t="shared" si="4"/>
        <v>0.3791680606668897</v>
      </c>
    </row>
    <row r="10" spans="1:19" ht="12.75">
      <c r="A10" s="17" t="s">
        <v>29</v>
      </c>
      <c r="B10" s="62">
        <v>142</v>
      </c>
      <c r="C10" s="13">
        <v>108</v>
      </c>
      <c r="D10" s="13">
        <v>130</v>
      </c>
      <c r="E10" s="13">
        <v>78</v>
      </c>
      <c r="F10" s="13">
        <v>82</v>
      </c>
      <c r="G10" s="13">
        <v>88</v>
      </c>
      <c r="H10" s="13">
        <v>72</v>
      </c>
      <c r="I10" s="13">
        <v>78</v>
      </c>
      <c r="J10" s="13">
        <v>53</v>
      </c>
      <c r="K10" s="13">
        <v>53</v>
      </c>
      <c r="L10" s="13">
        <v>61</v>
      </c>
      <c r="M10" s="13">
        <v>52</v>
      </c>
      <c r="N10" s="13">
        <v>68</v>
      </c>
      <c r="O10" s="14">
        <v>60</v>
      </c>
      <c r="P10" s="293">
        <f t="shared" si="2"/>
        <v>0.6077206197038432</v>
      </c>
      <c r="Q10" s="30">
        <f t="shared" si="3"/>
        <v>0.31852986217457885</v>
      </c>
      <c r="R10" s="30">
        <f t="shared" si="3"/>
        <v>0.43046148002785334</v>
      </c>
      <c r="S10" s="64">
        <f t="shared" si="4"/>
        <v>0.33456005352960855</v>
      </c>
    </row>
    <row r="11" spans="1:19" ht="12.75">
      <c r="A11" s="17" t="s">
        <v>30</v>
      </c>
      <c r="B11" s="62">
        <v>536</v>
      </c>
      <c r="C11" s="13">
        <v>500</v>
      </c>
      <c r="D11" s="13">
        <v>501</v>
      </c>
      <c r="E11" s="13">
        <v>470</v>
      </c>
      <c r="F11" s="13">
        <v>379</v>
      </c>
      <c r="G11" s="13">
        <v>483</v>
      </c>
      <c r="H11" s="13">
        <v>476</v>
      </c>
      <c r="I11" s="13">
        <v>566</v>
      </c>
      <c r="J11" s="13">
        <v>651</v>
      </c>
      <c r="K11" s="13">
        <v>785</v>
      </c>
      <c r="L11" s="13">
        <v>929</v>
      </c>
      <c r="M11" s="13">
        <v>1143</v>
      </c>
      <c r="N11" s="13">
        <v>1220</v>
      </c>
      <c r="O11" s="14">
        <v>1283</v>
      </c>
      <c r="P11" s="293">
        <f t="shared" si="2"/>
        <v>2.2939313532483094</v>
      </c>
      <c r="Q11" s="30">
        <f t="shared" si="3"/>
        <v>7.001531393568147</v>
      </c>
      <c r="R11" s="30">
        <f t="shared" si="3"/>
        <v>7.7229853769703105</v>
      </c>
      <c r="S11" s="64">
        <f t="shared" si="4"/>
        <v>7.154009144641463</v>
      </c>
    </row>
    <row r="12" spans="1:19" ht="12.75">
      <c r="A12" s="17" t="s">
        <v>31</v>
      </c>
      <c r="B12" s="62">
        <v>99</v>
      </c>
      <c r="C12" s="13">
        <v>68</v>
      </c>
      <c r="D12" s="13">
        <v>68</v>
      </c>
      <c r="E12" s="13">
        <v>51</v>
      </c>
      <c r="F12" s="13">
        <v>66</v>
      </c>
      <c r="G12" s="13">
        <v>69</v>
      </c>
      <c r="H12" s="13">
        <v>68</v>
      </c>
      <c r="I12" s="13">
        <v>52</v>
      </c>
      <c r="J12" s="13">
        <v>51</v>
      </c>
      <c r="K12" s="13">
        <v>45</v>
      </c>
      <c r="L12" s="13">
        <v>52</v>
      </c>
      <c r="M12" s="13">
        <v>45</v>
      </c>
      <c r="N12" s="13">
        <v>38</v>
      </c>
      <c r="O12" s="14">
        <v>31</v>
      </c>
      <c r="P12" s="293">
        <f t="shared" si="2"/>
        <v>0.42369254472310197</v>
      </c>
      <c r="Q12" s="30">
        <f t="shared" si="3"/>
        <v>0.27565084226646247</v>
      </c>
      <c r="R12" s="30">
        <f t="shared" si="3"/>
        <v>0.24055200354497688</v>
      </c>
      <c r="S12" s="64">
        <f t="shared" si="4"/>
        <v>0.17285602765696442</v>
      </c>
    </row>
    <row r="13" spans="1:19" ht="12.75">
      <c r="A13" s="17" t="s">
        <v>32</v>
      </c>
      <c r="B13" s="62">
        <v>2007</v>
      </c>
      <c r="C13" s="13">
        <v>1886</v>
      </c>
      <c r="D13" s="13">
        <v>1928</v>
      </c>
      <c r="E13" s="13">
        <v>1742</v>
      </c>
      <c r="F13" s="13">
        <v>1481</v>
      </c>
      <c r="G13" s="13">
        <v>1812</v>
      </c>
      <c r="H13" s="13">
        <v>1607</v>
      </c>
      <c r="I13" s="13">
        <v>1564</v>
      </c>
      <c r="J13" s="13">
        <v>1744</v>
      </c>
      <c r="K13" s="13">
        <v>1925</v>
      </c>
      <c r="L13" s="13">
        <v>2709</v>
      </c>
      <c r="M13" s="13">
        <v>3689</v>
      </c>
      <c r="N13" s="13">
        <v>4214</v>
      </c>
      <c r="O13" s="14">
        <v>4985</v>
      </c>
      <c r="P13" s="293">
        <f t="shared" si="2"/>
        <v>8.58940340665925</v>
      </c>
      <c r="Q13" s="30">
        <f t="shared" si="3"/>
        <v>22.597243491577334</v>
      </c>
      <c r="R13" s="30">
        <f t="shared" si="3"/>
        <v>26.675951129961383</v>
      </c>
      <c r="S13" s="64">
        <f t="shared" si="4"/>
        <v>27.79636444741831</v>
      </c>
    </row>
    <row r="14" spans="1:19" ht="12.75">
      <c r="A14" s="17" t="s">
        <v>33</v>
      </c>
      <c r="B14" s="62">
        <v>11</v>
      </c>
      <c r="C14" s="13">
        <v>9</v>
      </c>
      <c r="D14" s="13">
        <v>7</v>
      </c>
      <c r="E14" s="13">
        <v>22</v>
      </c>
      <c r="F14" s="13">
        <v>2</v>
      </c>
      <c r="G14" s="13">
        <v>15</v>
      </c>
      <c r="H14" s="13">
        <v>4</v>
      </c>
      <c r="I14" s="13">
        <v>9</v>
      </c>
      <c r="J14" s="13">
        <v>8</v>
      </c>
      <c r="K14" s="13">
        <v>7</v>
      </c>
      <c r="L14" s="13">
        <v>10</v>
      </c>
      <c r="M14" s="13">
        <v>6</v>
      </c>
      <c r="N14" s="13">
        <v>8</v>
      </c>
      <c r="O14" s="14">
        <v>12</v>
      </c>
      <c r="P14" s="293">
        <f t="shared" si="2"/>
        <v>0.047076949413677995</v>
      </c>
      <c r="Q14" s="30">
        <f t="shared" si="3"/>
        <v>0.03675344563552833</v>
      </c>
      <c r="R14" s="30">
        <f t="shared" si="3"/>
        <v>0.0506425270621004</v>
      </c>
      <c r="S14" s="64">
        <f t="shared" si="4"/>
        <v>0.06691201070592172</v>
      </c>
    </row>
    <row r="15" spans="1:19" ht="12.75">
      <c r="A15" s="17" t="s">
        <v>34</v>
      </c>
      <c r="B15" s="62">
        <v>172</v>
      </c>
      <c r="C15" s="13">
        <v>148</v>
      </c>
      <c r="D15" s="13">
        <v>133</v>
      </c>
      <c r="E15" s="13">
        <v>84</v>
      </c>
      <c r="F15" s="13">
        <v>64</v>
      </c>
      <c r="G15" s="13">
        <v>107</v>
      </c>
      <c r="H15" s="13">
        <v>98</v>
      </c>
      <c r="I15" s="13">
        <v>105</v>
      </c>
      <c r="J15" s="13">
        <v>76</v>
      </c>
      <c r="K15" s="13">
        <v>77</v>
      </c>
      <c r="L15" s="13">
        <v>64</v>
      </c>
      <c r="M15" s="13">
        <v>55</v>
      </c>
      <c r="N15" s="13">
        <v>59</v>
      </c>
      <c r="O15" s="14">
        <v>51</v>
      </c>
      <c r="P15" s="293">
        <f t="shared" si="2"/>
        <v>0.736112299922965</v>
      </c>
      <c r="Q15" s="30">
        <f t="shared" si="3"/>
        <v>0.33690658499234305</v>
      </c>
      <c r="R15" s="30">
        <f t="shared" si="3"/>
        <v>0.3734886370829904</v>
      </c>
      <c r="S15" s="64">
        <f t="shared" si="4"/>
        <v>0.2843760455001673</v>
      </c>
    </row>
    <row r="16" spans="1:19" ht="12.75">
      <c r="A16" s="17" t="s">
        <v>35</v>
      </c>
      <c r="B16" s="62">
        <v>42</v>
      </c>
      <c r="C16" s="13">
        <v>31</v>
      </c>
      <c r="D16" s="13">
        <v>28</v>
      </c>
      <c r="E16" s="13">
        <v>16</v>
      </c>
      <c r="F16" s="13">
        <v>9</v>
      </c>
      <c r="G16" s="13">
        <v>18</v>
      </c>
      <c r="H16" s="13">
        <v>4</v>
      </c>
      <c r="I16" s="13">
        <v>18</v>
      </c>
      <c r="J16" s="13">
        <v>10</v>
      </c>
      <c r="K16" s="13">
        <v>7</v>
      </c>
      <c r="L16" s="13">
        <v>22</v>
      </c>
      <c r="M16" s="13">
        <v>10</v>
      </c>
      <c r="N16" s="13">
        <v>13</v>
      </c>
      <c r="O16" s="14">
        <v>14</v>
      </c>
      <c r="P16" s="293">
        <f t="shared" si="2"/>
        <v>0.17974835230677053</v>
      </c>
      <c r="Q16" s="30">
        <f t="shared" si="3"/>
        <v>0.06125574272588055</v>
      </c>
      <c r="R16" s="30">
        <f t="shared" si="3"/>
        <v>0.08229410647591315</v>
      </c>
      <c r="S16" s="64">
        <f t="shared" si="4"/>
        <v>0.078064012490242</v>
      </c>
    </row>
    <row r="17" spans="1:19" ht="12.75">
      <c r="A17" s="16"/>
      <c r="B17" s="6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293"/>
      <c r="Q17" s="30"/>
      <c r="R17" s="30"/>
      <c r="S17" s="64"/>
    </row>
    <row r="18" spans="1:19" ht="12.75">
      <c r="A18" s="16" t="s">
        <v>36</v>
      </c>
      <c r="B18" s="62">
        <f aca="true" t="shared" si="5" ref="B18:N18">SUM(B19:B24)</f>
        <v>10757</v>
      </c>
      <c r="C18" s="13">
        <f t="shared" si="5"/>
        <v>7837</v>
      </c>
      <c r="D18" s="13">
        <f t="shared" si="5"/>
        <v>6973</v>
      </c>
      <c r="E18" s="13">
        <f t="shared" si="5"/>
        <v>5704</v>
      </c>
      <c r="F18" s="13">
        <f t="shared" si="5"/>
        <v>3957</v>
      </c>
      <c r="G18" s="13">
        <f t="shared" si="5"/>
        <v>5118</v>
      </c>
      <c r="H18" s="13">
        <f t="shared" si="5"/>
        <v>4144</v>
      </c>
      <c r="I18" s="13">
        <f t="shared" si="5"/>
        <v>4046</v>
      </c>
      <c r="J18" s="13">
        <f t="shared" si="5"/>
        <v>3711</v>
      </c>
      <c r="K18" s="13">
        <f t="shared" si="5"/>
        <v>3289</v>
      </c>
      <c r="L18" s="13">
        <f t="shared" si="5"/>
        <v>3135</v>
      </c>
      <c r="M18" s="13">
        <f t="shared" si="5"/>
        <v>3720</v>
      </c>
      <c r="N18" s="13">
        <f t="shared" si="5"/>
        <v>3518</v>
      </c>
      <c r="O18" s="14">
        <v>4208</v>
      </c>
      <c r="P18" s="293">
        <f aca="true" t="shared" si="6" ref="P18:P24">B18/B$50*100</f>
        <v>46.03697680390311</v>
      </c>
      <c r="Q18" s="30">
        <f aca="true" t="shared" si="7" ref="Q18:R24">M18/M$50*100</f>
        <v>22.787136294027565</v>
      </c>
      <c r="R18" s="30">
        <f t="shared" si="7"/>
        <v>22.27005127555865</v>
      </c>
      <c r="S18" s="64">
        <f t="shared" si="4"/>
        <v>23.463811754209882</v>
      </c>
    </row>
    <row r="19" spans="1:19" ht="12.75">
      <c r="A19" s="17" t="s">
        <v>37</v>
      </c>
      <c r="B19" s="62">
        <v>1477</v>
      </c>
      <c r="C19" s="13">
        <v>1225</v>
      </c>
      <c r="D19" s="13">
        <v>1188</v>
      </c>
      <c r="E19" s="13">
        <v>1323</v>
      </c>
      <c r="F19" s="13">
        <v>850</v>
      </c>
      <c r="G19" s="13">
        <v>778</v>
      </c>
      <c r="H19" s="13">
        <v>647</v>
      </c>
      <c r="I19" s="13">
        <v>707</v>
      </c>
      <c r="J19" s="13">
        <v>665</v>
      </c>
      <c r="K19" s="13">
        <v>762</v>
      </c>
      <c r="L19" s="13">
        <v>701</v>
      </c>
      <c r="M19" s="13">
        <v>918</v>
      </c>
      <c r="N19" s="13">
        <v>735</v>
      </c>
      <c r="O19" s="14">
        <v>1080</v>
      </c>
      <c r="P19" s="293">
        <f t="shared" si="6"/>
        <v>6.321150389454763</v>
      </c>
      <c r="Q19" s="30">
        <f t="shared" si="7"/>
        <v>5.623277182235835</v>
      </c>
      <c r="R19" s="30">
        <f t="shared" si="7"/>
        <v>4.652782173830474</v>
      </c>
      <c r="S19" s="64">
        <f t="shared" si="4"/>
        <v>6.022080963532954</v>
      </c>
    </row>
    <row r="20" spans="1:19" ht="12.75">
      <c r="A20" s="17" t="s">
        <v>38</v>
      </c>
      <c r="B20" s="62">
        <v>3750</v>
      </c>
      <c r="C20" s="13">
        <v>2492</v>
      </c>
      <c r="D20" s="13">
        <v>2330</v>
      </c>
      <c r="E20" s="13">
        <v>1687</v>
      </c>
      <c r="F20" s="13">
        <v>1255</v>
      </c>
      <c r="G20" s="13">
        <v>1950</v>
      </c>
      <c r="H20" s="13">
        <v>1520</v>
      </c>
      <c r="I20" s="13">
        <v>1487</v>
      </c>
      <c r="J20" s="13">
        <v>1358</v>
      </c>
      <c r="K20" s="13">
        <v>1016</v>
      </c>
      <c r="L20" s="13">
        <v>969</v>
      </c>
      <c r="M20" s="13">
        <v>1114</v>
      </c>
      <c r="N20" s="13">
        <v>1029</v>
      </c>
      <c r="O20" s="14">
        <v>1094</v>
      </c>
      <c r="P20" s="293">
        <f t="shared" si="6"/>
        <v>16.048960027390223</v>
      </c>
      <c r="Q20" s="30">
        <f t="shared" si="7"/>
        <v>6.823889739663093</v>
      </c>
      <c r="R20" s="30">
        <f t="shared" si="7"/>
        <v>6.5138950433626635</v>
      </c>
      <c r="S20" s="64">
        <f t="shared" si="4"/>
        <v>6.100144976023196</v>
      </c>
    </row>
    <row r="21" spans="1:19" ht="12.75">
      <c r="A21" s="17" t="s">
        <v>39</v>
      </c>
      <c r="B21" s="62">
        <v>3903</v>
      </c>
      <c r="C21" s="13">
        <v>2723</v>
      </c>
      <c r="D21" s="13">
        <v>2143</v>
      </c>
      <c r="E21" s="13">
        <v>1574</v>
      </c>
      <c r="F21" s="13">
        <v>962</v>
      </c>
      <c r="G21" s="13">
        <v>1316</v>
      </c>
      <c r="H21" s="13">
        <v>1071</v>
      </c>
      <c r="I21" s="13">
        <v>953</v>
      </c>
      <c r="J21" s="13">
        <v>903</v>
      </c>
      <c r="K21" s="13">
        <v>741</v>
      </c>
      <c r="L21" s="13">
        <v>720</v>
      </c>
      <c r="M21" s="13">
        <v>733</v>
      </c>
      <c r="N21" s="13">
        <v>660</v>
      </c>
      <c r="O21" s="14">
        <v>718</v>
      </c>
      <c r="P21" s="293">
        <f t="shared" si="6"/>
        <v>16.703757596507746</v>
      </c>
      <c r="Q21" s="30">
        <f t="shared" si="7"/>
        <v>4.490045941807044</v>
      </c>
      <c r="R21" s="30">
        <f t="shared" si="7"/>
        <v>4.178008482623283</v>
      </c>
      <c r="S21" s="64">
        <f t="shared" si="4"/>
        <v>4.0035686405709825</v>
      </c>
    </row>
    <row r="22" spans="1:19" ht="12.75">
      <c r="A22" s="17" t="s">
        <v>40</v>
      </c>
      <c r="B22" s="62">
        <v>492</v>
      </c>
      <c r="C22" s="13">
        <v>383</v>
      </c>
      <c r="D22" s="13">
        <v>352</v>
      </c>
      <c r="E22" s="13">
        <v>317</v>
      </c>
      <c r="F22" s="13">
        <v>232</v>
      </c>
      <c r="G22" s="13">
        <v>320</v>
      </c>
      <c r="H22" s="13">
        <v>272</v>
      </c>
      <c r="I22" s="13">
        <v>243</v>
      </c>
      <c r="J22" s="13">
        <v>257</v>
      </c>
      <c r="K22" s="13">
        <v>229</v>
      </c>
      <c r="L22" s="13">
        <v>239</v>
      </c>
      <c r="M22" s="13">
        <v>302</v>
      </c>
      <c r="N22" s="13">
        <v>338</v>
      </c>
      <c r="O22" s="14">
        <v>403</v>
      </c>
      <c r="P22" s="293">
        <f t="shared" si="6"/>
        <v>2.1056235555935974</v>
      </c>
      <c r="Q22" s="30">
        <f t="shared" si="7"/>
        <v>1.8499234303215928</v>
      </c>
      <c r="R22" s="30">
        <f t="shared" si="7"/>
        <v>2.139646768373742</v>
      </c>
      <c r="S22" s="64">
        <f t="shared" si="4"/>
        <v>2.247128359540538</v>
      </c>
    </row>
    <row r="23" spans="1:19" ht="12.75">
      <c r="A23" s="17" t="s">
        <v>41</v>
      </c>
      <c r="B23" s="62">
        <v>272</v>
      </c>
      <c r="C23" s="13">
        <v>219</v>
      </c>
      <c r="D23" s="13">
        <v>263</v>
      </c>
      <c r="E23" s="13">
        <v>237</v>
      </c>
      <c r="F23" s="13">
        <v>199</v>
      </c>
      <c r="G23" s="13">
        <v>217</v>
      </c>
      <c r="H23" s="13">
        <v>191</v>
      </c>
      <c r="I23" s="13">
        <v>226</v>
      </c>
      <c r="J23" s="13">
        <v>171</v>
      </c>
      <c r="K23" s="13">
        <v>160</v>
      </c>
      <c r="L23" s="13">
        <v>156</v>
      </c>
      <c r="M23" s="13">
        <v>200</v>
      </c>
      <c r="N23" s="13">
        <v>287</v>
      </c>
      <c r="O23" s="14">
        <v>338</v>
      </c>
      <c r="P23" s="293">
        <f t="shared" si="6"/>
        <v>1.1640845673200375</v>
      </c>
      <c r="Q23" s="30">
        <f t="shared" si="7"/>
        <v>1.2251148545176112</v>
      </c>
      <c r="R23" s="30">
        <f t="shared" si="7"/>
        <v>1.8168006583528518</v>
      </c>
      <c r="S23" s="64">
        <f t="shared" si="4"/>
        <v>1.8846883015501283</v>
      </c>
    </row>
    <row r="24" spans="1:19" ht="12.75">
      <c r="A24" s="17" t="s">
        <v>42</v>
      </c>
      <c r="B24" s="62">
        <v>863</v>
      </c>
      <c r="C24" s="13">
        <v>795</v>
      </c>
      <c r="D24" s="13">
        <v>697</v>
      </c>
      <c r="E24" s="13">
        <v>566</v>
      </c>
      <c r="F24" s="13">
        <v>459</v>
      </c>
      <c r="G24" s="13">
        <v>537</v>
      </c>
      <c r="H24" s="13">
        <v>443</v>
      </c>
      <c r="I24" s="13">
        <v>430</v>
      </c>
      <c r="J24" s="13">
        <v>357</v>
      </c>
      <c r="K24" s="13">
        <v>381</v>
      </c>
      <c r="L24" s="13">
        <v>350</v>
      </c>
      <c r="M24" s="13">
        <v>453</v>
      </c>
      <c r="N24" s="13">
        <v>469</v>
      </c>
      <c r="O24" s="14">
        <v>575</v>
      </c>
      <c r="P24" s="293">
        <f t="shared" si="6"/>
        <v>3.693400667636737</v>
      </c>
      <c r="Q24" s="30">
        <f t="shared" si="7"/>
        <v>2.7748851454823886</v>
      </c>
      <c r="R24" s="30">
        <f t="shared" si="7"/>
        <v>2.9689181490156358</v>
      </c>
      <c r="S24" s="64">
        <f t="shared" si="4"/>
        <v>3.206200512992082</v>
      </c>
    </row>
    <row r="25" spans="1:19" ht="12.75">
      <c r="A25" s="16"/>
      <c r="B25" s="6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293"/>
      <c r="Q25" s="30"/>
      <c r="R25" s="30"/>
      <c r="S25" s="64"/>
    </row>
    <row r="26" spans="1:19" ht="12.75">
      <c r="A26" s="16" t="s">
        <v>137</v>
      </c>
      <c r="B26" s="62">
        <f aca="true" t="shared" si="8" ref="B26:N26">SUM(B27:B32)</f>
        <v>3459</v>
      </c>
      <c r="C26" s="13">
        <f t="shared" si="8"/>
        <v>3262</v>
      </c>
      <c r="D26" s="13">
        <f t="shared" si="8"/>
        <v>3304</v>
      </c>
      <c r="E26" s="13">
        <f t="shared" si="8"/>
        <v>2845</v>
      </c>
      <c r="F26" s="13">
        <f t="shared" si="8"/>
        <v>2169</v>
      </c>
      <c r="G26" s="13">
        <f t="shared" si="8"/>
        <v>2725</v>
      </c>
      <c r="H26" s="13">
        <f t="shared" si="8"/>
        <v>2427</v>
      </c>
      <c r="I26" s="13">
        <f t="shared" si="8"/>
        <v>2409</v>
      </c>
      <c r="J26" s="13">
        <f t="shared" si="8"/>
        <v>2307</v>
      </c>
      <c r="K26" s="13">
        <f t="shared" si="8"/>
        <v>2195</v>
      </c>
      <c r="L26" s="13">
        <f t="shared" si="8"/>
        <v>2433</v>
      </c>
      <c r="M26" s="13">
        <f t="shared" si="8"/>
        <v>3043</v>
      </c>
      <c r="N26" s="13">
        <f t="shared" si="8"/>
        <v>3027</v>
      </c>
      <c r="O26" s="14">
        <v>3448</v>
      </c>
      <c r="P26" s="293">
        <f aca="true" t="shared" si="9" ref="P26:P32">B26/B$50*100</f>
        <v>14.803560729264746</v>
      </c>
      <c r="Q26" s="30">
        <f aca="true" t="shared" si="10" ref="Q26:R32">M26/M$50*100</f>
        <v>18.64012251148545</v>
      </c>
      <c r="R26" s="30">
        <f t="shared" si="10"/>
        <v>19.16186617712224</v>
      </c>
      <c r="S26" s="64">
        <f t="shared" si="4"/>
        <v>19.226051076168172</v>
      </c>
    </row>
    <row r="27" spans="1:19" ht="12.75">
      <c r="A27" s="17" t="s">
        <v>43</v>
      </c>
      <c r="B27" s="62">
        <v>1243</v>
      </c>
      <c r="C27" s="13">
        <v>1234</v>
      </c>
      <c r="D27" s="13">
        <v>1218</v>
      </c>
      <c r="E27" s="13">
        <v>949</v>
      </c>
      <c r="F27" s="13">
        <v>726</v>
      </c>
      <c r="G27" s="13">
        <v>876</v>
      </c>
      <c r="H27" s="13">
        <v>851</v>
      </c>
      <c r="I27" s="13">
        <v>964</v>
      </c>
      <c r="J27" s="13">
        <v>910</v>
      </c>
      <c r="K27" s="13">
        <v>948</v>
      </c>
      <c r="L27" s="13">
        <v>1114</v>
      </c>
      <c r="M27" s="13">
        <v>1327</v>
      </c>
      <c r="N27" s="13">
        <v>1293</v>
      </c>
      <c r="O27" s="14">
        <v>1531</v>
      </c>
      <c r="P27" s="293">
        <f t="shared" si="9"/>
        <v>5.319695283745613</v>
      </c>
      <c r="Q27" s="30">
        <f t="shared" si="10"/>
        <v>8.12863705972435</v>
      </c>
      <c r="R27" s="30">
        <f t="shared" si="10"/>
        <v>8.185098436411977</v>
      </c>
      <c r="S27" s="64">
        <f t="shared" si="4"/>
        <v>8.536857365897179</v>
      </c>
    </row>
    <row r="28" spans="1:19" ht="12.75">
      <c r="A28" s="17" t="s">
        <v>44</v>
      </c>
      <c r="B28" s="62">
        <v>21</v>
      </c>
      <c r="C28" s="13">
        <v>9</v>
      </c>
      <c r="D28" s="13">
        <v>12</v>
      </c>
      <c r="E28" s="13">
        <v>20</v>
      </c>
      <c r="F28" s="13">
        <v>15</v>
      </c>
      <c r="G28" s="13">
        <v>15</v>
      </c>
      <c r="H28" s="13">
        <v>14</v>
      </c>
      <c r="I28" s="13">
        <v>17</v>
      </c>
      <c r="J28" s="13">
        <v>13</v>
      </c>
      <c r="K28" s="13">
        <v>3</v>
      </c>
      <c r="L28" s="13">
        <v>9</v>
      </c>
      <c r="M28" s="13">
        <v>9</v>
      </c>
      <c r="N28" s="13">
        <v>7</v>
      </c>
      <c r="O28" s="14">
        <v>9</v>
      </c>
      <c r="P28" s="293">
        <f t="shared" si="9"/>
        <v>0.08987417615338526</v>
      </c>
      <c r="Q28" s="30">
        <f t="shared" si="10"/>
        <v>0.055130168453292494</v>
      </c>
      <c r="R28" s="30">
        <f t="shared" si="10"/>
        <v>0.04431221117933785</v>
      </c>
      <c r="S28" s="64">
        <f t="shared" si="4"/>
        <v>0.050184008029441285</v>
      </c>
    </row>
    <row r="29" spans="1:19" ht="12.75">
      <c r="A29" s="17" t="s">
        <v>45</v>
      </c>
      <c r="B29" s="62">
        <v>147</v>
      </c>
      <c r="C29" s="13">
        <v>141</v>
      </c>
      <c r="D29" s="13">
        <v>169</v>
      </c>
      <c r="E29" s="13">
        <v>101</v>
      </c>
      <c r="F29" s="13">
        <v>89</v>
      </c>
      <c r="G29" s="13">
        <v>118</v>
      </c>
      <c r="H29" s="13">
        <v>97</v>
      </c>
      <c r="I29" s="13">
        <v>91</v>
      </c>
      <c r="J29" s="13">
        <v>83</v>
      </c>
      <c r="K29" s="13">
        <v>77</v>
      </c>
      <c r="L29" s="13">
        <v>86</v>
      </c>
      <c r="M29" s="13">
        <v>92</v>
      </c>
      <c r="N29" s="13">
        <v>118</v>
      </c>
      <c r="O29" s="14">
        <v>125</v>
      </c>
      <c r="P29" s="293">
        <f t="shared" si="9"/>
        <v>0.6291192330736969</v>
      </c>
      <c r="Q29" s="30">
        <f t="shared" si="10"/>
        <v>0.5635528330781011</v>
      </c>
      <c r="R29" s="30">
        <f t="shared" si="10"/>
        <v>0.7469772741659808</v>
      </c>
      <c r="S29" s="64">
        <f t="shared" si="4"/>
        <v>0.6970001115200178</v>
      </c>
    </row>
    <row r="30" spans="1:19" ht="12.75">
      <c r="A30" s="17" t="s">
        <v>46</v>
      </c>
      <c r="B30" s="62">
        <v>381</v>
      </c>
      <c r="C30" s="13">
        <v>385</v>
      </c>
      <c r="D30" s="13">
        <v>352</v>
      </c>
      <c r="E30" s="13">
        <v>321</v>
      </c>
      <c r="F30" s="13">
        <v>259</v>
      </c>
      <c r="G30" s="13">
        <v>359</v>
      </c>
      <c r="H30" s="13">
        <v>348</v>
      </c>
      <c r="I30" s="13">
        <v>315</v>
      </c>
      <c r="J30" s="13">
        <v>358</v>
      </c>
      <c r="K30" s="13">
        <v>311</v>
      </c>
      <c r="L30" s="13">
        <v>323</v>
      </c>
      <c r="M30" s="13">
        <v>412</v>
      </c>
      <c r="N30" s="13">
        <v>350</v>
      </c>
      <c r="O30" s="14">
        <v>430</v>
      </c>
      <c r="P30" s="293">
        <f t="shared" si="9"/>
        <v>1.6305743387828469</v>
      </c>
      <c r="Q30" s="30">
        <f t="shared" si="10"/>
        <v>2.523736600306279</v>
      </c>
      <c r="R30" s="30">
        <f t="shared" si="10"/>
        <v>2.215610558966892</v>
      </c>
      <c r="S30" s="64">
        <f t="shared" si="4"/>
        <v>2.3976803836288614</v>
      </c>
    </row>
    <row r="31" spans="1:19" ht="12.75">
      <c r="A31" s="17" t="s">
        <v>47</v>
      </c>
      <c r="B31" s="62">
        <v>192</v>
      </c>
      <c r="C31" s="13">
        <v>179</v>
      </c>
      <c r="D31" s="13">
        <v>166</v>
      </c>
      <c r="E31" s="13">
        <v>169</v>
      </c>
      <c r="F31" s="13">
        <v>118</v>
      </c>
      <c r="G31" s="13">
        <v>116</v>
      </c>
      <c r="H31" s="13">
        <v>89</v>
      </c>
      <c r="I31" s="13">
        <v>98</v>
      </c>
      <c r="J31" s="13">
        <v>104</v>
      </c>
      <c r="K31" s="13">
        <v>90</v>
      </c>
      <c r="L31" s="13">
        <v>99</v>
      </c>
      <c r="M31" s="13">
        <v>79</v>
      </c>
      <c r="N31" s="13">
        <v>63</v>
      </c>
      <c r="O31" s="14">
        <v>83</v>
      </c>
      <c r="P31" s="293">
        <f t="shared" si="9"/>
        <v>0.8217067534023795</v>
      </c>
      <c r="Q31" s="30">
        <f t="shared" si="10"/>
        <v>0.48392036753445633</v>
      </c>
      <c r="R31" s="30">
        <f t="shared" si="10"/>
        <v>0.3988099006140406</v>
      </c>
      <c r="S31" s="64">
        <f t="shared" si="4"/>
        <v>0.46280807404929186</v>
      </c>
    </row>
    <row r="32" spans="1:19" ht="12.75">
      <c r="A32" s="17" t="s">
        <v>48</v>
      </c>
      <c r="B32" s="62">
        <v>1475</v>
      </c>
      <c r="C32" s="13">
        <v>1314</v>
      </c>
      <c r="D32" s="13">
        <v>1387</v>
      </c>
      <c r="E32" s="13">
        <v>1285</v>
      </c>
      <c r="F32" s="13">
        <v>962</v>
      </c>
      <c r="G32" s="13">
        <v>1241</v>
      </c>
      <c r="H32" s="13">
        <v>1028</v>
      </c>
      <c r="I32" s="13">
        <v>924</v>
      </c>
      <c r="J32" s="13">
        <v>839</v>
      </c>
      <c r="K32" s="13">
        <v>766</v>
      </c>
      <c r="L32" s="13">
        <v>802</v>
      </c>
      <c r="M32" s="13">
        <v>1124</v>
      </c>
      <c r="N32" s="13">
        <v>1196</v>
      </c>
      <c r="O32" s="14">
        <v>1270</v>
      </c>
      <c r="P32" s="293">
        <f t="shared" si="9"/>
        <v>6.312590944106821</v>
      </c>
      <c r="Q32" s="30">
        <f t="shared" si="10"/>
        <v>6.885145482388974</v>
      </c>
      <c r="R32" s="30">
        <f t="shared" si="10"/>
        <v>7.57105779578401</v>
      </c>
      <c r="S32" s="64">
        <f t="shared" si="4"/>
        <v>7.081521133043381</v>
      </c>
    </row>
    <row r="33" spans="1:19" ht="12.75">
      <c r="A33" s="16"/>
      <c r="B33" s="62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293"/>
      <c r="Q33" s="30"/>
      <c r="R33" s="30"/>
      <c r="S33" s="64"/>
    </row>
    <row r="34" spans="1:19" ht="12.75">
      <c r="A34" s="16" t="s">
        <v>49</v>
      </c>
      <c r="B34" s="62">
        <v>350</v>
      </c>
      <c r="C34" s="13">
        <v>339</v>
      </c>
      <c r="D34" s="13">
        <v>333</v>
      </c>
      <c r="E34" s="13">
        <v>334</v>
      </c>
      <c r="F34" s="13">
        <v>300</v>
      </c>
      <c r="G34" s="13">
        <v>418</v>
      </c>
      <c r="H34" s="13">
        <v>440</v>
      </c>
      <c r="I34" s="13">
        <v>444</v>
      </c>
      <c r="J34" s="13">
        <v>478</v>
      </c>
      <c r="K34" s="13">
        <v>454</v>
      </c>
      <c r="L34" s="13">
        <v>546</v>
      </c>
      <c r="M34" s="13">
        <v>579</v>
      </c>
      <c r="N34" s="13">
        <v>584</v>
      </c>
      <c r="O34" s="14">
        <v>651</v>
      </c>
      <c r="P34" s="293">
        <f>B34/B$50*100</f>
        <v>1.4979029358897544</v>
      </c>
      <c r="Q34" s="30">
        <f>M34/M$50*100</f>
        <v>3.5467075038284843</v>
      </c>
      <c r="R34" s="30">
        <f>N34/N$50*100</f>
        <v>3.6969044755333287</v>
      </c>
      <c r="S34" s="64">
        <f t="shared" si="4"/>
        <v>3.629976580796253</v>
      </c>
    </row>
    <row r="35" spans="1:19" ht="12.75">
      <c r="A35" s="1"/>
      <c r="B35" s="6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293"/>
      <c r="Q35" s="30"/>
      <c r="R35" s="30"/>
      <c r="S35" s="64"/>
    </row>
    <row r="36" spans="1:19" ht="12.75">
      <c r="A36" s="1" t="s">
        <v>50</v>
      </c>
      <c r="B36" s="62">
        <f aca="true" t="shared" si="11" ref="B36:R36">SUM(B37:B39)</f>
        <v>739</v>
      </c>
      <c r="C36" s="13">
        <f t="shared" si="11"/>
        <v>758</v>
      </c>
      <c r="D36" s="13">
        <f t="shared" si="11"/>
        <v>763</v>
      </c>
      <c r="E36" s="13">
        <f t="shared" si="11"/>
        <v>699</v>
      </c>
      <c r="F36" s="13">
        <f t="shared" si="11"/>
        <v>507</v>
      </c>
      <c r="G36" s="13">
        <f t="shared" si="11"/>
        <v>990</v>
      </c>
      <c r="H36" s="13">
        <f t="shared" si="11"/>
        <v>757</v>
      </c>
      <c r="I36" s="13">
        <f t="shared" si="11"/>
        <v>886</v>
      </c>
      <c r="J36" s="13">
        <f t="shared" si="11"/>
        <v>1079</v>
      </c>
      <c r="K36" s="13">
        <f t="shared" si="11"/>
        <v>646</v>
      </c>
      <c r="L36" s="13">
        <f t="shared" si="11"/>
        <v>462</v>
      </c>
      <c r="M36" s="13">
        <f t="shared" si="11"/>
        <v>524</v>
      </c>
      <c r="N36" s="13">
        <f t="shared" si="11"/>
        <v>450</v>
      </c>
      <c r="O36" s="14">
        <v>507</v>
      </c>
      <c r="P36" s="293">
        <f t="shared" si="11"/>
        <v>3.162715056064367</v>
      </c>
      <c r="Q36" s="30">
        <f t="shared" si="11"/>
        <v>3.2098009188361405</v>
      </c>
      <c r="R36" s="30">
        <f t="shared" si="11"/>
        <v>2.8486421472431473</v>
      </c>
      <c r="S36" s="64">
        <f t="shared" si="4"/>
        <v>2.8270324523251924</v>
      </c>
    </row>
    <row r="37" spans="1:19" ht="12.75">
      <c r="A37" s="16" t="s">
        <v>51</v>
      </c>
      <c r="B37" s="62">
        <v>194</v>
      </c>
      <c r="C37" s="13">
        <v>193</v>
      </c>
      <c r="D37" s="13">
        <v>196</v>
      </c>
      <c r="E37" s="13">
        <v>178</v>
      </c>
      <c r="F37" s="13">
        <v>149</v>
      </c>
      <c r="G37" s="13">
        <v>509</v>
      </c>
      <c r="H37" s="13">
        <v>296</v>
      </c>
      <c r="I37" s="13">
        <v>407</v>
      </c>
      <c r="J37" s="13">
        <v>536</v>
      </c>
      <c r="K37" s="13">
        <v>233</v>
      </c>
      <c r="L37" s="13">
        <v>137</v>
      </c>
      <c r="M37" s="13">
        <v>174</v>
      </c>
      <c r="N37" s="13">
        <v>134</v>
      </c>
      <c r="O37" s="14">
        <v>109</v>
      </c>
      <c r="P37" s="293">
        <f>B37/B$50*100</f>
        <v>0.830266198750321</v>
      </c>
      <c r="Q37" s="30">
        <f aca="true" t="shared" si="12" ref="Q37:R39">M37/M$50*100</f>
        <v>1.0658499234303216</v>
      </c>
      <c r="R37" s="30">
        <f t="shared" si="12"/>
        <v>0.8482623282901817</v>
      </c>
      <c r="S37" s="64">
        <f t="shared" si="4"/>
        <v>0.6077840972454556</v>
      </c>
    </row>
    <row r="38" spans="1:19" ht="12.75">
      <c r="A38" s="16" t="s">
        <v>52</v>
      </c>
      <c r="B38" s="62">
        <v>300</v>
      </c>
      <c r="C38" s="13">
        <v>339</v>
      </c>
      <c r="D38" s="13">
        <v>369</v>
      </c>
      <c r="E38" s="13">
        <v>312</v>
      </c>
      <c r="F38" s="13">
        <v>197</v>
      </c>
      <c r="G38" s="13">
        <v>279</v>
      </c>
      <c r="H38" s="13">
        <v>260</v>
      </c>
      <c r="I38" s="13">
        <v>218</v>
      </c>
      <c r="J38" s="13">
        <v>274</v>
      </c>
      <c r="K38" s="13">
        <v>202</v>
      </c>
      <c r="L38" s="13">
        <v>160</v>
      </c>
      <c r="M38" s="13">
        <v>207</v>
      </c>
      <c r="N38" s="13">
        <v>173</v>
      </c>
      <c r="O38" s="14">
        <v>227</v>
      </c>
      <c r="P38" s="293">
        <f>B38/B$50*100</f>
        <v>1.283916802191218</v>
      </c>
      <c r="Q38" s="30">
        <f t="shared" si="12"/>
        <v>1.2679938744257273</v>
      </c>
      <c r="R38" s="30">
        <f t="shared" si="12"/>
        <v>1.0951446477179212</v>
      </c>
      <c r="S38" s="64">
        <f t="shared" si="4"/>
        <v>1.2657522025203525</v>
      </c>
    </row>
    <row r="39" spans="1:19" ht="12.75">
      <c r="A39" s="16" t="s">
        <v>53</v>
      </c>
      <c r="B39" s="62">
        <v>245</v>
      </c>
      <c r="C39" s="13">
        <v>226</v>
      </c>
      <c r="D39" s="13">
        <v>198</v>
      </c>
      <c r="E39" s="13">
        <v>209</v>
      </c>
      <c r="F39" s="13">
        <v>161</v>
      </c>
      <c r="G39" s="13">
        <v>202</v>
      </c>
      <c r="H39" s="13">
        <v>201</v>
      </c>
      <c r="I39" s="13">
        <v>261</v>
      </c>
      <c r="J39" s="13">
        <v>269</v>
      </c>
      <c r="K39" s="13">
        <v>211</v>
      </c>
      <c r="L39" s="13">
        <v>165</v>
      </c>
      <c r="M39" s="13">
        <v>143</v>
      </c>
      <c r="N39" s="13">
        <v>143</v>
      </c>
      <c r="O39" s="14">
        <v>171</v>
      </c>
      <c r="P39" s="293">
        <f>B39/B$50*100</f>
        <v>1.048532055122828</v>
      </c>
      <c r="Q39" s="30">
        <f t="shared" si="12"/>
        <v>0.8759571209800918</v>
      </c>
      <c r="R39" s="30">
        <f t="shared" si="12"/>
        <v>0.9052351712350446</v>
      </c>
      <c r="S39" s="64">
        <f t="shared" si="4"/>
        <v>0.9534961525593845</v>
      </c>
    </row>
    <row r="40" spans="1:19" ht="12.75">
      <c r="A40" s="1"/>
      <c r="B40" s="6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  <c r="P40" s="293"/>
      <c r="Q40" s="30"/>
      <c r="R40" s="30"/>
      <c r="S40" s="64"/>
    </row>
    <row r="41" spans="1:19" ht="12.75">
      <c r="A41" s="1" t="s">
        <v>54</v>
      </c>
      <c r="B41" s="62">
        <v>2155</v>
      </c>
      <c r="C41" s="13">
        <v>1993</v>
      </c>
      <c r="D41" s="13">
        <v>1610</v>
      </c>
      <c r="E41" s="13">
        <v>1648</v>
      </c>
      <c r="F41" s="13">
        <v>1186</v>
      </c>
      <c r="G41" s="13">
        <v>1337</v>
      </c>
      <c r="H41" s="13">
        <v>1301</v>
      </c>
      <c r="I41" s="13">
        <v>1959</v>
      </c>
      <c r="J41" s="13">
        <v>2121</v>
      </c>
      <c r="K41" s="13">
        <v>1858</v>
      </c>
      <c r="L41" s="13">
        <v>1894</v>
      </c>
      <c r="M41" s="13">
        <v>1577</v>
      </c>
      <c r="N41" s="13">
        <v>1022</v>
      </c>
      <c r="O41" s="14">
        <v>951</v>
      </c>
      <c r="P41" s="293">
        <f>B41/B$50*100</f>
        <v>9.222802362406917</v>
      </c>
      <c r="Q41" s="30">
        <f>M41/M$50*100</f>
        <v>9.660030627871363</v>
      </c>
      <c r="R41" s="30">
        <f>N41/N$50*100</f>
        <v>6.469582832183327</v>
      </c>
      <c r="S41" s="64">
        <f t="shared" si="4"/>
        <v>5.302776848444296</v>
      </c>
    </row>
    <row r="42" spans="1:19" ht="12.75">
      <c r="A42" s="1"/>
      <c r="B42" s="6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4"/>
      <c r="P42" s="293"/>
      <c r="Q42" s="30"/>
      <c r="R42" s="30"/>
      <c r="S42" s="64"/>
    </row>
    <row r="43" spans="1:19" ht="12.75">
      <c r="A43" s="1" t="s">
        <v>55</v>
      </c>
      <c r="B43" s="62">
        <f aca="true" t="shared" si="13" ref="B43:R43">SUM(B44:B45)</f>
        <v>1605</v>
      </c>
      <c r="C43" s="13">
        <f t="shared" si="13"/>
        <v>999</v>
      </c>
      <c r="D43" s="13">
        <f t="shared" si="13"/>
        <v>788</v>
      </c>
      <c r="E43" s="13">
        <f t="shared" si="13"/>
        <v>694</v>
      </c>
      <c r="F43" s="13">
        <f t="shared" si="13"/>
        <v>428</v>
      </c>
      <c r="G43" s="13">
        <f t="shared" si="13"/>
        <v>554</v>
      </c>
      <c r="H43" s="13">
        <f t="shared" si="13"/>
        <v>477</v>
      </c>
      <c r="I43" s="13">
        <f t="shared" si="13"/>
        <v>446</v>
      </c>
      <c r="J43" s="13">
        <f t="shared" si="13"/>
        <v>471</v>
      </c>
      <c r="K43" s="13">
        <f t="shared" si="13"/>
        <v>2056</v>
      </c>
      <c r="L43" s="13">
        <f t="shared" si="13"/>
        <v>1560</v>
      </c>
      <c r="M43" s="13">
        <f t="shared" si="13"/>
        <v>1236</v>
      </c>
      <c r="N43" s="13">
        <f t="shared" si="13"/>
        <v>974</v>
      </c>
      <c r="O43" s="14">
        <v>1062</v>
      </c>
      <c r="P43" s="293">
        <f t="shared" si="13"/>
        <v>6.868954891723016</v>
      </c>
      <c r="Q43" s="30">
        <f t="shared" si="13"/>
        <v>7.571209800918837</v>
      </c>
      <c r="R43" s="30">
        <f t="shared" si="13"/>
        <v>6.165727669810724</v>
      </c>
      <c r="S43" s="64">
        <f t="shared" si="4"/>
        <v>5.921712947474072</v>
      </c>
    </row>
    <row r="44" spans="1:19" ht="12.75">
      <c r="A44" s="16" t="s">
        <v>56</v>
      </c>
      <c r="B44" s="62">
        <v>1167</v>
      </c>
      <c r="C44" s="13">
        <v>702</v>
      </c>
      <c r="D44" s="13">
        <v>538</v>
      </c>
      <c r="E44" s="13">
        <v>453</v>
      </c>
      <c r="F44" s="13">
        <v>283</v>
      </c>
      <c r="G44" s="13">
        <v>349</v>
      </c>
      <c r="H44" s="13">
        <v>313</v>
      </c>
      <c r="I44" s="13">
        <v>283</v>
      </c>
      <c r="J44" s="13">
        <v>299</v>
      </c>
      <c r="K44" s="13">
        <v>1917</v>
      </c>
      <c r="L44" s="13">
        <v>1303</v>
      </c>
      <c r="M44" s="13">
        <v>958</v>
      </c>
      <c r="N44" s="13">
        <v>679</v>
      </c>
      <c r="O44" s="14">
        <v>731</v>
      </c>
      <c r="P44" s="293">
        <f>B44/B$50*100</f>
        <v>4.994436360523838</v>
      </c>
      <c r="Q44" s="30">
        <f>M44/M$50*100</f>
        <v>5.868300153139357</v>
      </c>
      <c r="R44" s="30">
        <f>N44/N$50*100</f>
        <v>4.298284484395771</v>
      </c>
      <c r="S44" s="64">
        <f t="shared" si="4"/>
        <v>4.076056652169064</v>
      </c>
    </row>
    <row r="45" spans="1:19" ht="12.75">
      <c r="A45" s="16" t="s">
        <v>57</v>
      </c>
      <c r="B45" s="62">
        <v>438</v>
      </c>
      <c r="C45" s="13">
        <v>297</v>
      </c>
      <c r="D45" s="13">
        <v>250</v>
      </c>
      <c r="E45" s="13">
        <v>241</v>
      </c>
      <c r="F45" s="13">
        <v>145</v>
      </c>
      <c r="G45" s="13">
        <v>205</v>
      </c>
      <c r="H45" s="13">
        <v>164</v>
      </c>
      <c r="I45" s="13">
        <v>163</v>
      </c>
      <c r="J45" s="13">
        <v>172</v>
      </c>
      <c r="K45" s="13">
        <v>139</v>
      </c>
      <c r="L45" s="13">
        <v>257</v>
      </c>
      <c r="M45" s="13">
        <v>278</v>
      </c>
      <c r="N45" s="13">
        <v>295</v>
      </c>
      <c r="O45" s="14">
        <v>331</v>
      </c>
      <c r="P45" s="293">
        <f>B45/B$50*100</f>
        <v>1.8745185311991783</v>
      </c>
      <c r="Q45" s="30">
        <f>M45/M$50*100</f>
        <v>1.7029096477794794</v>
      </c>
      <c r="R45" s="30">
        <f>N45/N$50*100</f>
        <v>1.8674431854149525</v>
      </c>
      <c r="S45" s="64">
        <f t="shared" si="4"/>
        <v>1.8456562953050073</v>
      </c>
    </row>
    <row r="46" spans="1:19" ht="12.75">
      <c r="A46" s="1"/>
      <c r="B46" s="6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4"/>
      <c r="P46" s="293"/>
      <c r="Q46" s="30"/>
      <c r="R46" s="30"/>
      <c r="S46" s="64"/>
    </row>
    <row r="47" spans="1:19" ht="12.75">
      <c r="A47" s="1" t="s">
        <v>130</v>
      </c>
      <c r="B47" s="62">
        <v>443</v>
      </c>
      <c r="C47" s="13">
        <v>352</v>
      </c>
      <c r="D47" s="13">
        <v>351</v>
      </c>
      <c r="E47" s="13">
        <v>314</v>
      </c>
      <c r="F47" s="13">
        <v>234</v>
      </c>
      <c r="G47" s="13">
        <v>290</v>
      </c>
      <c r="H47" s="13">
        <v>251</v>
      </c>
      <c r="I47" s="13">
        <v>244</v>
      </c>
      <c r="J47" s="13">
        <v>217</v>
      </c>
      <c r="K47" s="13">
        <v>160</v>
      </c>
      <c r="L47" s="13">
        <v>182</v>
      </c>
      <c r="M47" s="13">
        <v>192</v>
      </c>
      <c r="N47" s="13">
        <v>179</v>
      </c>
      <c r="O47" s="14">
        <v>226</v>
      </c>
      <c r="P47" s="293">
        <f>B47/B$50*100</f>
        <v>1.895917144569032</v>
      </c>
      <c r="Q47" s="30">
        <f>M47/M$50*100</f>
        <v>1.1761102603369065</v>
      </c>
      <c r="R47" s="30">
        <f>N47/N$50*100</f>
        <v>1.1331265430144966</v>
      </c>
      <c r="S47" s="64">
        <f t="shared" si="4"/>
        <v>1.2601762016281923</v>
      </c>
    </row>
    <row r="48" spans="1:19" ht="12.75">
      <c r="A48" s="1"/>
      <c r="B48" s="6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4"/>
      <c r="P48" s="293"/>
      <c r="Q48" s="30"/>
      <c r="R48" s="30"/>
      <c r="S48" s="64"/>
    </row>
    <row r="49" spans="1:19" ht="12.75">
      <c r="A49" s="1" t="s">
        <v>58</v>
      </c>
      <c r="B49" s="62">
        <v>700</v>
      </c>
      <c r="C49" s="13">
        <v>656</v>
      </c>
      <c r="D49" s="13">
        <v>683</v>
      </c>
      <c r="E49" s="13">
        <v>527</v>
      </c>
      <c r="F49" s="13">
        <v>414</v>
      </c>
      <c r="G49" s="13">
        <v>518</v>
      </c>
      <c r="H49" s="13">
        <v>671</v>
      </c>
      <c r="I49" s="13">
        <v>625</v>
      </c>
      <c r="J49" s="13">
        <v>465</v>
      </c>
      <c r="K49" s="13">
        <v>337</v>
      </c>
      <c r="L49" s="13">
        <v>457</v>
      </c>
      <c r="M49" s="13">
        <v>350</v>
      </c>
      <c r="N49" s="13">
        <v>348</v>
      </c>
      <c r="O49" s="14">
        <v>368</v>
      </c>
      <c r="P49" s="293">
        <f>B49/B$50*100</f>
        <v>2.995805871779509</v>
      </c>
      <c r="Q49" s="30">
        <f>M49/M$50*100</f>
        <v>2.1439509954058193</v>
      </c>
      <c r="R49" s="30">
        <f>N49/N$50*100</f>
        <v>2.2029499272013675</v>
      </c>
      <c r="S49" s="64">
        <f t="shared" si="4"/>
        <v>2.0519683283149326</v>
      </c>
    </row>
    <row r="50" spans="1:19" ht="12.75">
      <c r="A50" s="2" t="s">
        <v>11</v>
      </c>
      <c r="B50" s="63">
        <v>23366</v>
      </c>
      <c r="C50" s="18">
        <v>19105</v>
      </c>
      <c r="D50" s="18">
        <v>17726</v>
      </c>
      <c r="E50" s="18">
        <v>15344</v>
      </c>
      <c r="F50" s="18">
        <v>11373</v>
      </c>
      <c r="G50" s="18">
        <v>14670</v>
      </c>
      <c r="H50" s="18">
        <v>12903</v>
      </c>
      <c r="I50" s="18">
        <v>13546</v>
      </c>
      <c r="J50" s="18">
        <v>13550</v>
      </c>
      <c r="K50" s="18">
        <v>13990</v>
      </c>
      <c r="L50" s="18">
        <v>14616</v>
      </c>
      <c r="M50" s="18">
        <v>16325</v>
      </c>
      <c r="N50" s="18">
        <v>15797</v>
      </c>
      <c r="O50" s="18">
        <v>17934</v>
      </c>
      <c r="P50" s="18">
        <f>B50/B$50*100</f>
        <v>100</v>
      </c>
      <c r="Q50" s="18">
        <f>M50/M$50*100</f>
        <v>100</v>
      </c>
      <c r="R50" s="18">
        <f>N50/N$50*100</f>
        <v>100</v>
      </c>
      <c r="S50" s="56">
        <v>100</v>
      </c>
    </row>
    <row r="51" spans="1:18" ht="12.75">
      <c r="A51" s="2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2" ht="12.75">
      <c r="A52" s="11" t="s">
        <v>112</v>
      </c>
      <c r="B52" s="21" t="s">
        <v>60</v>
      </c>
    </row>
    <row r="53" spans="1:3" ht="12.75">
      <c r="A53" s="11" t="s">
        <v>107</v>
      </c>
      <c r="B53" s="21" t="s">
        <v>136</v>
      </c>
      <c r="C53" s="21"/>
    </row>
    <row r="54" spans="1:3" ht="12.75">
      <c r="A54" s="11"/>
      <c r="B54" s="21" t="s">
        <v>133</v>
      </c>
      <c r="C54" s="21"/>
    </row>
    <row r="55" spans="1:2" ht="12.75">
      <c r="A55" s="11" t="s">
        <v>62</v>
      </c>
      <c r="B55" s="7" t="s">
        <v>138</v>
      </c>
    </row>
    <row r="56" ht="12.75">
      <c r="A56" s="11" t="s">
        <v>9</v>
      </c>
    </row>
  </sheetData>
  <printOptions/>
  <pageMargins left="0.75" right="0.75" top="0.77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Jangbahadoer Sing</dc:creator>
  <cp:keywords/>
  <dc:description/>
  <cp:lastModifiedBy>A.Th.J. Eggen</cp:lastModifiedBy>
  <cp:lastPrinted>2009-08-28T10:19:13Z</cp:lastPrinted>
  <dcterms:created xsi:type="dcterms:W3CDTF">2008-12-22T12:43:28Z</dcterms:created>
  <dcterms:modified xsi:type="dcterms:W3CDTF">2009-11-02T11:20:27Z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-942048269</vt:i4>
  </property>
  <property fmtid="{D5CDD505-2E9C-101B-9397-08002B2CF9AE}" pid="3" name="_EmailSubject">
    <vt:lpwstr>Gecorrigeerde tabellen C&amp;R 2008 (hst 3, 5, 6, 7 en 8)</vt:lpwstr>
  </property>
  <property fmtid="{D5CDD505-2E9C-101B-9397-08002B2CF9AE}" pid="4" name="_AuthorEmail">
    <vt:lpwstr>h.eggen@cbs.nl</vt:lpwstr>
  </property>
  <property fmtid="{D5CDD505-2E9C-101B-9397-08002B2CF9AE}" pid="5" name="_AuthorEmailDisplayName">
    <vt:lpwstr>Eggen, drs A.T.J.</vt:lpwstr>
  </property>
  <property fmtid="{D5CDD505-2E9C-101B-9397-08002B2CF9AE}" pid="6" name="_PreviousAdHocReviewCycleID">
    <vt:i4>1926430207</vt:i4>
  </property>
</Properties>
</file>