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_Werkhervattingskansen_na_WW\5_Rapport\"/>
    </mc:Choice>
  </mc:AlternateContent>
  <xr:revisionPtr revIDLastSave="0" documentId="8_{FD5E54B6-720C-4F03-9BA8-39B8DD9E5E8F}" xr6:coauthVersionLast="47" xr6:coauthVersionMax="47" xr10:uidLastSave="{00000000-0000-0000-0000-000000000000}"/>
  <bookViews>
    <workbookView xWindow="-90" yWindow="0" windowWidth="19380" windowHeight="20970" xr2:uid="{00000000-000D-0000-FFFF-FFFF00000000}"/>
  </bookViews>
  <sheets>
    <sheet name="Voorblad" sheetId="116" r:id="rId1"/>
    <sheet name="Inhoud" sheetId="115" r:id="rId2"/>
    <sheet name="Leeswijzer" sheetId="130" r:id="rId3"/>
    <sheet name="Toelichting" sheetId="131" r:id="rId4"/>
    <sheet name="Bronbestanden" sheetId="119" r:id="rId5"/>
    <sheet name="Tabel 1a" sheetId="114" r:id="rId6"/>
    <sheet name="Tabel 1b" sheetId="111" r:id="rId7"/>
    <sheet name="Tabel 2a" sheetId="124" r:id="rId8"/>
    <sheet name="Tabel 2b" sheetId="105" r:id="rId9"/>
    <sheet name="Tabel 3a" sheetId="102" r:id="rId10"/>
    <sheet name="Tabel 3b" sheetId="99" r:id="rId11"/>
    <sheet name="Tabel 4a" sheetId="96" r:id="rId12"/>
    <sheet name="Tabel 4b" sheetId="93" r:id="rId13"/>
    <sheet name="Tabel 5a" sheetId="125" r:id="rId14"/>
    <sheet name="Tabel 5b" sheetId="87" r:id="rId15"/>
    <sheet name="Tabel 6a" sheetId="126" r:id="rId16"/>
    <sheet name="Tabel 6b" sheetId="81" r:id="rId17"/>
    <sheet name="Tabel 7a" sheetId="127" r:id="rId18"/>
    <sheet name="Tabel 7b" sheetId="75" r:id="rId19"/>
    <sheet name="Tabel 8a" sheetId="128" r:id="rId20"/>
    <sheet name="Tabel 8b" sheetId="69" r:id="rId21"/>
    <sheet name="Tabel 9a" sheetId="129" r:id="rId22"/>
    <sheet name="Tabel 9b" sheetId="63" r:id="rId23"/>
    <sheet name="Tabel 10" sheetId="60" r:id="rId24"/>
    <sheet name="Tabel 11" sheetId="57" r:id="rId25"/>
    <sheet name="Tabel 12" sheetId="54" r:id="rId26"/>
    <sheet name="Tabel 13" sheetId="51" r:id="rId27"/>
    <sheet name="Tabel 14a" sheetId="120" r:id="rId28"/>
    <sheet name="Tabel 14b" sheetId="121" r:id="rId29"/>
    <sheet name="Tabel 15a" sheetId="122" r:id="rId30"/>
    <sheet name="Tabel 15b" sheetId="123" r:id="rId31"/>
  </sheets>
  <externalReferences>
    <externalReference r:id="rId32"/>
  </externalReferences>
  <definedNames>
    <definedName name="_Toc342553338" localSheetId="3">[1]Toelichting!#REF!</definedName>
    <definedName name="_Toc342553344" localSheetId="3">[1]Toelichting!$A$53</definedName>
    <definedName name="_Toc342553349" localSheetId="3">[1]Toelichting!$A$56</definedName>
    <definedName name="_Toc342553359" localSheetId="3">[1]Toelichting!$A$82</definedName>
    <definedName name="_xlnm.Print_Area" localSheetId="1">Inhoud!$A$1:$B$57</definedName>
    <definedName name="_xlnm.Print_Area" localSheetId="2">Leeswijzer!$A$1:$O$54</definedName>
    <definedName name="_xlnm.Print_Area" localSheetId="23">'Tabel 10'!$A$1:$I$54</definedName>
    <definedName name="_xlnm.Print_Area" localSheetId="24">'Tabel 11'!$A$1:$I$54</definedName>
    <definedName name="_xlnm.Print_Area" localSheetId="25">'Tabel 12'!$A$1:$I$54</definedName>
    <definedName name="_xlnm.Print_Area" localSheetId="26">'Tabel 13'!$A$1:$I$54</definedName>
    <definedName name="_xlnm.Print_Area" localSheetId="27">'Tabel 14a'!$A$1:$N$39</definedName>
    <definedName name="_xlnm.Print_Area" localSheetId="28">'Tabel 14b'!$A$1:$N$39</definedName>
    <definedName name="_xlnm.Print_Area" localSheetId="29">'Tabel 15a'!$A$1:$L$39</definedName>
    <definedName name="_xlnm.Print_Area" localSheetId="30">'Tabel 15b'!$A$1:$H$39</definedName>
    <definedName name="_xlnm.Print_Area" localSheetId="5">'Tabel 1a'!$A$1:$I$49</definedName>
    <definedName name="_xlnm.Print_Area" localSheetId="6">'Tabel 1b'!$A$1:$I$49</definedName>
    <definedName name="_xlnm.Print_Area" localSheetId="7">'Tabel 2a'!$A$1:$M$38</definedName>
    <definedName name="_xlnm.Print_Area" localSheetId="8">'Tabel 2b'!$A$1:$M$26</definedName>
    <definedName name="_xlnm.Print_Area" localSheetId="9">'Tabel 3a'!$A$1:$M$38</definedName>
    <definedName name="_xlnm.Print_Area" localSheetId="10">'Tabel 3b'!$A$1:$M$26</definedName>
    <definedName name="_xlnm.Print_Area" localSheetId="11">'Tabel 4a'!$A$1:$M$38</definedName>
    <definedName name="_xlnm.Print_Area" localSheetId="12">'Tabel 4b'!$A$1:$M$26</definedName>
    <definedName name="_xlnm.Print_Area" localSheetId="13">'Tabel 5a'!$A$1:$AA$52</definedName>
    <definedName name="_xlnm.Print_Area" localSheetId="14">'Tabel 5b'!$A$1:$O$52</definedName>
    <definedName name="_xlnm.Print_Area" localSheetId="15">'Tabel 6a'!$A$1:$AA$52</definedName>
    <definedName name="_xlnm.Print_Area" localSheetId="16">'Tabel 6b'!$A$1:$O$52</definedName>
    <definedName name="_xlnm.Print_Area" localSheetId="17">'Tabel 7a'!$A$1:$AA$52</definedName>
    <definedName name="_xlnm.Print_Area" localSheetId="18">'Tabel 7b'!$A$1:$O$52</definedName>
    <definedName name="_xlnm.Print_Area" localSheetId="19">'Tabel 8a'!$A$1:$AA$52</definedName>
    <definedName name="_xlnm.Print_Area" localSheetId="20">'Tabel 8b'!$A$1:$O$52</definedName>
    <definedName name="_xlnm.Print_Area" localSheetId="21">'Tabel 9a'!$A$1:$AA$52</definedName>
    <definedName name="_xlnm.Print_Area" localSheetId="22">'Tabel 9b'!$A$1:$O$52</definedName>
    <definedName name="_xlnm.Print_Area" localSheetId="3">Toelichting!$A$1:$A$103</definedName>
    <definedName name="_xlnm.Print_Area" localSheetId="0">Voorblad!$A$1:$L$58</definedName>
    <definedName name="Eerstegetal" localSheetId="4">#REF!</definedName>
    <definedName name="Eerstegetal" localSheetId="1">#REF!</definedName>
    <definedName name="Eerstegetal" localSheetId="2">#REF!</definedName>
    <definedName name="Eerstegetal" localSheetId="28">#REF!</definedName>
    <definedName name="Eerstegetal" localSheetId="30">#REF!</definedName>
    <definedName name="Eerstegetal" localSheetId="3">#REF!</definedName>
    <definedName name="Eerstegetal" localSheetId="0">#REF!</definedName>
    <definedName name="Eerstegetal">#REF!</definedName>
    <definedName name="Namen" localSheetId="4">#REF!</definedName>
    <definedName name="Namen" localSheetId="1">#REF!</definedName>
    <definedName name="Namen" localSheetId="2">#REF!</definedName>
    <definedName name="Namen" localSheetId="28">#REF!</definedName>
    <definedName name="Namen" localSheetId="30">#REF!</definedName>
    <definedName name="Namen" localSheetId="3">#REF!</definedName>
    <definedName name="Namen" localSheetId="0">#REF!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30" l="1"/>
  <c r="A34" i="115" l="1"/>
  <c r="A33" i="115"/>
  <c r="A32" i="115"/>
  <c r="A31" i="115"/>
  <c r="A30" i="115"/>
  <c r="A29" i="115"/>
  <c r="A28" i="115"/>
  <c r="A27" i="115"/>
  <c r="A26" i="115"/>
  <c r="A25" i="115"/>
  <c r="A24" i="115"/>
  <c r="A23" i="115"/>
  <c r="A22" i="115"/>
  <c r="A21" i="115"/>
  <c r="A20" i="115"/>
  <c r="A19" i="115"/>
  <c r="A18" i="115"/>
  <c r="A17" i="115"/>
  <c r="A16" i="115"/>
  <c r="A15" i="115"/>
  <c r="A14" i="115"/>
  <c r="A13" i="115"/>
  <c r="A12" i="115"/>
  <c r="A11" i="115"/>
  <c r="A10" i="115"/>
  <c r="A9" i="115"/>
  <c r="A7" i="115"/>
  <c r="A6" i="115"/>
  <c r="A5" i="115"/>
</calcChain>
</file>

<file path=xl/sharedStrings.xml><?xml version="1.0" encoding="utf-8"?>
<sst xmlns="http://schemas.openxmlformats.org/spreadsheetml/2006/main" count="1449" uniqueCount="365">
  <si>
    <t>Tabel 13</t>
  </si>
  <si>
    <t>Totaal</t>
  </si>
  <si>
    <t>binnen 0,5 jaar na instroom</t>
  </si>
  <si>
    <t>binnen 1 jaar na instroom</t>
  </si>
  <si>
    <t>binnen 2 jaar na instroom</t>
  </si>
  <si>
    <t>aantal</t>
  </si>
  <si>
    <t>Leeftijd bij instroom</t>
  </si>
  <si>
    <t>15-19 jaar</t>
  </si>
  <si>
    <t>20-24 jaar</t>
  </si>
  <si>
    <t>25-29 jaar</t>
  </si>
  <si>
    <t>30-34 jaar</t>
  </si>
  <si>
    <t>35-39 jaar</t>
  </si>
  <si>
    <t>40-44 jaar</t>
  </si>
  <si>
    <t>45-49 jaar</t>
  </si>
  <si>
    <t>50-54 jaar</t>
  </si>
  <si>
    <t>55-59 jaar</t>
  </si>
  <si>
    <t>55 jaar tot AOW-leeftijd</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</si>
  <si>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</si>
  <si>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</si>
  <si>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</si>
  <si>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</si>
  <si>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</si>
  <si>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</si>
  <si>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</si>
  <si>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</si>
  <si>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</si>
  <si>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</si>
  <si>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</si>
  <si>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</si>
  <si>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</si>
  <si>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</si>
  <si>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</si>
  <si>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</si>
  <si>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</si>
  <si>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</si>
  <si>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</si>
  <si>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</si>
  <si>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 tot AOW-leeftijd</t>
  </si>
  <si>
    <t>Bron: CBS.</t>
  </si>
  <si>
    <r>
      <rPr>
        <vertAlign val="superscript"/>
        <sz val="8"/>
        <rFont val="Arial"/>
        <family val="2"/>
      </rPr>
      <t>2)</t>
    </r>
    <r>
      <rPr>
        <sz val="8"/>
        <rFont val="Arial"/>
        <family val="2"/>
      </rPr>
      <t xml:space="preserve"> In deze tabel betreft het de deelpopulatie instromers in de WW die een baan hebben naast de WW-uitkering bij instroom in de WW.</t>
    </r>
  </si>
  <si>
    <r>
      <rPr>
        <vertAlign val="superscript"/>
        <sz val="8"/>
        <rFont val="Arial"/>
        <family val="2"/>
      </rPr>
      <t>3)</t>
    </r>
    <r>
      <rPr>
        <sz val="8"/>
        <rFont val="Arial"/>
        <family val="2"/>
      </rPr>
      <t xml:space="preserve"> Exclusief  personen:</t>
    </r>
  </si>
  <si>
    <t>– met regeling deeltijd-WW;</t>
  </si>
  <si>
    <t>– die al eerder in het jaar instroomden in de WW. Personen tellen in een jaar slechts één keer mee.</t>
  </si>
  <si>
    <t>totaal</t>
  </si>
  <si>
    <t>60 jaar tot AOW-leeftijd</t>
  </si>
  <si>
    <t>Leeftijd</t>
  </si>
  <si>
    <t>Tabel 12</t>
  </si>
  <si>
    <t>Tabel 11</t>
  </si>
  <si>
    <r>
      <rPr>
        <vertAlign val="superscript"/>
        <sz val="8"/>
        <rFont val="Arial"/>
        <family val="2"/>
      </rPr>
      <t>2)</t>
    </r>
    <r>
      <rPr>
        <sz val="8"/>
        <rFont val="Arial"/>
        <family val="2"/>
      </rPr>
      <t xml:space="preserve"> In deze tabel betreft het de deelpopulatie instromers in de WW die géén baan hebben naast de WW-uitkering bij instroom in de WW.</t>
    </r>
  </si>
  <si>
    <t>Tabel 10</t>
  </si>
  <si>
    <t>Tabel 9b</t>
  </si>
  <si>
    <t>Maand na instroom in de WW</t>
  </si>
  <si>
    <t>Tabel 8b</t>
  </si>
  <si>
    <t>Tabel 7b</t>
  </si>
  <si>
    <t>Tabel 6b</t>
  </si>
  <si>
    <t>Tabel 5b</t>
  </si>
  <si>
    <t>Tabel 4b</t>
  </si>
  <si>
    <t>Geen baan naast WW-uitkering op instroomdatum</t>
  </si>
  <si>
    <t>Een baan naast WW-uitkering op instroomdatum</t>
  </si>
  <si>
    <t>WW, geen baan</t>
  </si>
  <si>
    <t>WW, nieuwe baan</t>
  </si>
  <si>
    <t>geen WW, nieuwe baan</t>
  </si>
  <si>
    <r>
      <t>geen WW, geen baan</t>
    </r>
    <r>
      <rPr>
        <vertAlign val="superscript"/>
        <sz val="8"/>
        <rFont val="Arial"/>
        <family val="2"/>
      </rPr>
      <t>2)</t>
    </r>
  </si>
  <si>
    <t xml:space="preserve">WW, geen baan </t>
  </si>
  <si>
    <t>WW, bestaande baan</t>
  </si>
  <si>
    <t>geen WW, bestaande baan</t>
  </si>
  <si>
    <t>Aantal maanden na aanvang WW-uitkering</t>
  </si>
  <si>
    <t>1 maand</t>
  </si>
  <si>
    <t>2 maanden</t>
  </si>
  <si>
    <t>3 maanden</t>
  </si>
  <si>
    <t>4 maanden</t>
  </si>
  <si>
    <t>5 maanden</t>
  </si>
  <si>
    <t>6 maanden</t>
  </si>
  <si>
    <t>7 maanden</t>
  </si>
  <si>
    <t>8 maanden</t>
  </si>
  <si>
    <t>9 maanden</t>
  </si>
  <si>
    <t>10 maanden</t>
  </si>
  <si>
    <t>11 maanden</t>
  </si>
  <si>
    <t>12 maanden</t>
  </si>
  <si>
    <r>
      <rPr>
        <vertAlign val="superscript"/>
        <sz val="8"/>
        <rFont val="Arial"/>
        <family val="2"/>
      </rPr>
      <t>1)</t>
    </r>
    <r>
      <rPr>
        <sz val="8"/>
        <rFont val="Arial"/>
        <family val="2"/>
      </rPr>
      <t xml:space="preserve"> Exclusief  personen:</t>
    </r>
  </si>
  <si>
    <r>
      <rPr>
        <vertAlign val="superscript"/>
        <sz val="8"/>
        <rFont val="Arial"/>
        <family val="2"/>
      </rPr>
      <t>2)</t>
    </r>
    <r>
      <rPr>
        <sz val="8"/>
        <rFont val="Arial"/>
        <family val="2"/>
      </rPr>
      <t xml:space="preserve"> Hiertoe behoren ook personen die werkzaam zijn in eigen bedrijf (zelfstandigen).</t>
    </r>
  </si>
  <si>
    <t>Tabel 4a</t>
  </si>
  <si>
    <t>13 maanden</t>
  </si>
  <si>
    <t>14 maanden</t>
  </si>
  <si>
    <t>15 maanden</t>
  </si>
  <si>
    <t>16 maanden</t>
  </si>
  <si>
    <t>17 maanden</t>
  </si>
  <si>
    <t>18 maanden</t>
  </si>
  <si>
    <t>19 maanden</t>
  </si>
  <si>
    <t>20 maanden</t>
  </si>
  <si>
    <t>21 maanden</t>
  </si>
  <si>
    <t>22 maanden</t>
  </si>
  <si>
    <t>23 maanden</t>
  </si>
  <si>
    <t>24 maanden</t>
  </si>
  <si>
    <t>Tabel 3b</t>
  </si>
  <si>
    <t>Tabel 3a</t>
  </si>
  <si>
    <t>Tabel 2b</t>
  </si>
  <si>
    <t>Tabel 1b</t>
  </si>
  <si>
    <t xml:space="preserve">Met baan vóór instroom </t>
  </si>
  <si>
    <t>Met AO of ZW vóór instroom</t>
  </si>
  <si>
    <t>Overige instroom</t>
  </si>
  <si>
    <t>geen baan naast WW-uitkering op instroomdatum</t>
  </si>
  <si>
    <t>een baan naast WW-uitkering op instroomdatum</t>
  </si>
  <si>
    <t>Tabel 1a</t>
  </si>
  <si>
    <t>1) Exclusief  personen:</t>
  </si>
  <si>
    <t>Inhoud</t>
  </si>
  <si>
    <t>Werkblad</t>
  </si>
  <si>
    <t>Leeswijzer</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</si>
  <si>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</si>
  <si>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</si>
  <si>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</si>
  <si>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</si>
  <si>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</si>
  <si>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</si>
  <si>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</si>
  <si>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</si>
  <si>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</si>
  <si>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</si>
  <si>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Arbeidsmarktpositie na instroom in de WW</t>
  </si>
  <si>
    <t>CBS, Team Sociale Zekerheid</t>
  </si>
  <si>
    <t>Inleiding</t>
  </si>
  <si>
    <t>Het ministerie van Sociale Zaken en Werkgelegenheid (SZW) wil monitoren hoe de arbeidsmarktpositie ontwikkelt van personen die een werkloosheidsuitkering (WW-uitkering) ontvangen.</t>
  </si>
  <si>
    <t>Wijzigingen ten opzichte van eerdere publicaties</t>
  </si>
  <si>
    <t>Over de tabellen</t>
  </si>
  <si>
    <t>De opbouw van de tabellenset ziet er schematisch gezien als volgt uit:</t>
  </si>
  <si>
    <t>De werkhervatting komt meer uitvoerig aan bod in de tabellen 5 tot en met 9. In tabel 5a, waar het gaat om de werkhervatting van instromers in de WW zonder baan op instroommoment, zal de informatie over deze persoon terugkomen vanaf maand 10, tot het peilmoment dat de nieuwe baan beëindigd wordt. Ook in tabel 7a, waar het specifiek gaat om instromers vanuit een baan (zonder baan op instroomdatum) zullen de gegevens over deze persoon opgenomen zijn.
In de tabellen 10 tot en met 13 wordt de werkhervatting op een andere manier in kaart gebracht. Hier gaat het erom hoeveel personen op enig peilmoment binnen een periode van 6, 12 of 24 maanden de arbeidsmarktpositie 'geen WW, nieuwe baan' hebben gehad. Terug naar de voorbeeldsituatie betekent dit dat de informatie over de werkhervatting van de persoon in kwestie in tabel 10 opgenomen is in de kolom 'Baan gehad en uit de WW binnen 1 jaar na instroom' en daarmee noodzakelijkerwijs ook in de kolom 'Baan gehad en uit de WW binnen 2 jaar na instroom'.</t>
  </si>
  <si>
    <t>Populatie</t>
  </si>
  <si>
    <t>Variabelen en de afleiding daarvan</t>
  </si>
  <si>
    <t>Instroom in de WW</t>
  </si>
  <si>
    <t>Herkomstpositie vóór instroom in de WW.</t>
  </si>
  <si>
    <t>Dit is de positie van een persoon op 30 of 60 dagen voor instroom. Een persoon stroomt in de WW vanuit een baan, AO- of ZW-uitkering als hij of zij precies 30 dagen voor de aanvangsdatum in de WW een baan, AO-uitkering (WAO, WIA, Wajong, WAZ) of ZW-uitkering heeft.</t>
  </si>
  <si>
    <t xml:space="preserve">Voor personen die op 30 dagen voor de aanvangsdatum in de WW geen baan én geen AO- of ZW-uitkering hebben, wordt naar de situatie op precies 60 dagen voor de aanvangsdatum in de WW gekeken. Als de persoon op dat moment wel een baan, AO- of ZW-uitkering heeft, wordt dit alsnog gezien als instroom in de WW vanuit een baan, AO of ZW.  </t>
  </si>
  <si>
    <t>Baan op instroomdatum in de WW</t>
  </si>
  <si>
    <t>Dit geeft aan of de persoon op het instroommoment wel of geen baan heeft. Om te bepalen of een persoon een baan heeft op het moment van instroom in de WW wordt een marge gehanteerd: een persoon heeft een baan op het moment van instroom in de WW als deze baan ten minste al 30 dagen bestaat en/of deze baan niet eerder dan 60 dagen na instroom in de WW ophoudt te bestaan.</t>
  </si>
  <si>
    <t>De gegevens in deze tabellenset zijn allemaal afkomstig uit het Stelsel van Sociaal-statistische Bestanden (SSB). Het SSB is een uitgebreid stelsel van koppelbare registers en enquêtes. Met gegevens uit het SSB worden over uiteenlopende onderwerpen statistieken gemaakt en wordt sociaal-wetenschappelijk onderzoek uitgevoerd.
Het tabblad 'Bronbestanden' bevat een uitgebreide beschrijving van de genoemde bestanden.</t>
  </si>
  <si>
    <r>
      <t xml:space="preserve">Leeftijd bij instroom
</t>
    </r>
    <r>
      <rPr>
        <sz val="10"/>
        <rFont val="Arial"/>
        <family val="2"/>
      </rPr>
      <t>De leeftijd wordt bepaald op het moment dat een persoon instroomt in de WW. Alleen personen van 15 jaar tot de AOW-leeftijd die een WW-uitkering starten worden geselecteerd.</t>
    </r>
  </si>
  <si>
    <t>Aandachtspunten bij de cijfers</t>
  </si>
  <si>
    <t>Bescherming van persoonsgegevens</t>
  </si>
  <si>
    <t>In dit onderzoek is (ook) gebruik gemaakt van integrale gegevens. Om onthulling van informatie over individuele personen te voorkomen, zijn de cijfers afgrond op tientallen. Hierdoor kan het voorkomen dat het totaal niet overeenkomt met de som van onderliggende categorieën.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</si>
  <si>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</si>
  <si>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</si>
  <si>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</si>
  <si>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</si>
  <si>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</si>
  <si>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r>
      <t xml:space="preserve">Baan </t>
    </r>
    <r>
      <rPr>
        <sz val="10"/>
        <color theme="1"/>
        <rFont val="Arial"/>
        <family val="2"/>
      </rPr>
      <t>– Een expliciete of impliciete arbeidsovereenkomst zijnde de overeenkomst waarbij de ene partij, de werknemer, zich verbindt in dienst van de andere partij, de werkgever, tegen loon gedurende zekere tijd arbeid te verrichten. Arbeid als zelfstandige telt niet mee als baan.</t>
    </r>
  </si>
  <si>
    <r>
      <t xml:space="preserve">WW-uitkering </t>
    </r>
    <r>
      <rPr>
        <sz val="10"/>
        <color theme="1"/>
        <rFont val="Arial"/>
        <family val="2"/>
      </rPr>
      <t xml:space="preserve">– Een uitkering die wordt verstrekt op grond van de Werkloosheidswet (WW). </t>
    </r>
  </si>
  <si>
    <r>
      <t xml:space="preserve">ZW-uitkering </t>
    </r>
    <r>
      <rPr>
        <sz val="10"/>
        <color theme="1"/>
        <rFont val="Arial"/>
        <family val="2"/>
      </rPr>
      <t xml:space="preserve">– Een uitkering die wordt verstrekt op grond van de Ziektewet (ZW). </t>
    </r>
  </si>
  <si>
    <t>Afkortingen</t>
  </si>
  <si>
    <r>
      <rPr>
        <b/>
        <i/>
        <sz val="10"/>
        <rFont val="Arial"/>
        <family val="2"/>
      </rPr>
      <t xml:space="preserve">BRP </t>
    </r>
    <r>
      <rPr>
        <sz val="10"/>
        <color theme="1"/>
        <rFont val="Arial"/>
        <family val="2"/>
      </rPr>
      <t>– Basisregistratie personen</t>
    </r>
  </si>
  <si>
    <r>
      <t>CBS</t>
    </r>
    <r>
      <rPr>
        <sz val="10"/>
        <color theme="1"/>
        <rFont val="Arial"/>
        <family val="2"/>
      </rPr>
      <t xml:space="preserve"> – Centraal Bureau voor de Statistiek</t>
    </r>
  </si>
  <si>
    <r>
      <t xml:space="preserve">nWajong </t>
    </r>
    <r>
      <rPr>
        <sz val="10"/>
        <color theme="1"/>
        <rFont val="Arial"/>
        <family val="2"/>
      </rPr>
      <t>– Wet Werk en Arbeidsondersteuning jonggehandicapten</t>
    </r>
  </si>
  <si>
    <r>
      <t>SSB</t>
    </r>
    <r>
      <rPr>
        <sz val="10"/>
        <color theme="1"/>
        <rFont val="Arial"/>
        <family val="2"/>
      </rPr>
      <t xml:space="preserve"> – Stelsel van Sociaal-statistische Bestanden</t>
    </r>
  </si>
  <si>
    <r>
      <t>SZW</t>
    </r>
    <r>
      <rPr>
        <sz val="10"/>
        <color theme="1"/>
        <rFont val="Arial"/>
        <family val="2"/>
      </rPr>
      <t xml:space="preserve"> – Ministerie van Sociale Zaken en Werkgelegenheid</t>
    </r>
  </si>
  <si>
    <r>
      <t>UWV</t>
    </r>
    <r>
      <rPr>
        <sz val="10"/>
        <color theme="1"/>
        <rFont val="Arial"/>
        <family val="2"/>
      </rPr>
      <t xml:space="preserve"> – Uitvoeringsinstituut Werknemersverzekeringen</t>
    </r>
  </si>
  <si>
    <r>
      <t>WAO</t>
    </r>
    <r>
      <rPr>
        <sz val="10"/>
        <color theme="1"/>
        <rFont val="Arial"/>
        <family val="2"/>
      </rPr>
      <t xml:space="preserve"> – Wet op de arbeidsongeschiktheidsverzekering</t>
    </r>
  </si>
  <si>
    <r>
      <t>WAZ</t>
    </r>
    <r>
      <rPr>
        <b/>
        <sz val="10"/>
        <rFont val="Arial"/>
        <family val="2"/>
      </rPr>
      <t xml:space="preserve"> </t>
    </r>
    <r>
      <rPr>
        <sz val="10"/>
        <color theme="1"/>
        <rFont val="Arial"/>
        <family val="2"/>
      </rPr>
      <t>– Wet arbeidsongeschiktheidsverzekering zelfstandigen</t>
    </r>
  </si>
  <si>
    <r>
      <t>WIA</t>
    </r>
    <r>
      <rPr>
        <sz val="10"/>
        <color theme="1"/>
        <rFont val="Arial"/>
        <family val="2"/>
      </rPr>
      <t xml:space="preserve"> – Wet werk en inkomen naar arbeidsvermogen</t>
    </r>
  </si>
  <si>
    <r>
      <t>WW</t>
    </r>
    <r>
      <rPr>
        <sz val="10"/>
        <color theme="1"/>
        <rFont val="Arial"/>
        <family val="2"/>
      </rPr>
      <t xml:space="preserve"> – Werkloosheidswet</t>
    </r>
  </si>
  <si>
    <r>
      <t>ZW</t>
    </r>
    <r>
      <rPr>
        <b/>
        <sz val="10"/>
        <rFont val="Arial"/>
        <family val="2"/>
      </rPr>
      <t xml:space="preserve"> – </t>
    </r>
    <r>
      <rPr>
        <sz val="10"/>
        <color theme="1"/>
        <rFont val="Arial"/>
        <family val="2"/>
      </rPr>
      <t>Ziektewet</t>
    </r>
  </si>
  <si>
    <t>Bron</t>
  </si>
  <si>
    <t>Polisadministratie</t>
  </si>
  <si>
    <t>Algemene beschrijving</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</si>
  <si>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</si>
  <si>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Leverancier</t>
  </si>
  <si>
    <t>Belastingdienst/UWV</t>
  </si>
  <si>
    <t>Integraal of steekproef</t>
  </si>
  <si>
    <t>Integraal</t>
  </si>
  <si>
    <t>Periodiciteit</t>
  </si>
  <si>
    <t>Maandelijks</t>
  </si>
  <si>
    <t>Bijzonderheden</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</si>
  <si>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</si>
  <si>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</si>
  <si>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</si>
  <si>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Gemeenten</t>
  </si>
  <si>
    <t>Werkloosheidswet (WW)</t>
  </si>
  <si>
    <r>
      <t>D</t>
    </r>
    <r>
      <rPr>
        <sz val="10"/>
        <color theme="1"/>
        <rFont val="Arial"/>
        <family val="2"/>
      </rPr>
      <t>it bestand bevat gegevens over alle personen die op een peilmoment een ontslagwerkloosheidsuitkering ontvangen in het kader van de Werkloosheidswet (WW). Omdat personen meer dan één dienstbetrekking kunnen hebben, kunnen zij meer dan één WW-uitkering ontvangen.</t>
    </r>
  </si>
  <si>
    <t>UWV</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</si>
  <si>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</si>
  <si>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Wet Arbeidsongeschiktheid (AO)</t>
  </si>
  <si>
    <t xml:space="preserve">Dit bestand bevat gegevens over alle personen die op een peilmoment een uitkering ontvangen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</si>
  <si>
    <t>Maandbedragen van personen met een Ziektewet-uitkering</t>
  </si>
  <si>
    <t xml:space="preserve">Dit bestand betreft alle personen die in een bepaald jaar een uitkering op grond van de Ziektewet hebben ontvangen. </t>
  </si>
  <si>
    <t>Jaarlijks</t>
  </si>
  <si>
    <t>Het bestand wordt gebruikt vanaf het verslagjaar 2017.</t>
  </si>
  <si>
    <t>2021 - 2022 = 2021 tot en met 2022</t>
  </si>
  <si>
    <t>2021/2022 = het gemiddelde over de jaren 2021 tot en met 2022</t>
  </si>
  <si>
    <t>2021/’22 = oogstjaar, boekjaar, schooljaar enz., beginnend in 2021 en eindigend in 2022</t>
  </si>
  <si>
    <t>2019/’20–2021/’22 = oogstjaar, boekjaar enz., 2019/’20 tot en met 2021/’22</t>
  </si>
  <si>
    <t xml:space="preserve">Vragen over deze publicatie kunnen gestuurd worden aan het CBS onder vermelding van het referentienummer PR003783. </t>
  </si>
  <si>
    <t>Tabel 14a</t>
  </si>
  <si>
    <t>Tabel 14b</t>
  </si>
  <si>
    <t>Tabel 15a</t>
  </si>
  <si>
    <t>Tabel 15b</t>
  </si>
  <si>
    <t xml:space="preserve">15-19 jaar </t>
  </si>
  <si>
    <t>Totaal instromers in de WW</t>
  </si>
  <si>
    <t>Totaal geen werkhervatting</t>
  </si>
  <si>
    <t>Totaal werkhervatting</t>
  </si>
  <si>
    <t>Standaard Bedrijfslindeling 2008</t>
  </si>
  <si>
    <t>A</t>
  </si>
  <si>
    <t>Landbouw, bosbouw en visserij</t>
  </si>
  <si>
    <t>B</t>
  </si>
  <si>
    <t xml:space="preserve">Winning van delfstoffen </t>
  </si>
  <si>
    <t>C</t>
  </si>
  <si>
    <t>Industrie</t>
  </si>
  <si>
    <t>D</t>
  </si>
  <si>
    <t xml:space="preserve">Productie en distributie van en handel in elektriciteit, aardgas, stoom en gekoelde lucht </t>
  </si>
  <si>
    <t>E</t>
  </si>
  <si>
    <t xml:space="preserve">Winning en distributie van water; afval- en afvalwaterbeheer en sanering </t>
  </si>
  <si>
    <t>F</t>
  </si>
  <si>
    <t>Bouwnijverheid</t>
  </si>
  <si>
    <t>G</t>
  </si>
  <si>
    <t xml:space="preserve">Groot- en detailhandel; reparatie van auto’s </t>
  </si>
  <si>
    <t>H</t>
  </si>
  <si>
    <t xml:space="preserve">Vervoer en opslag </t>
  </si>
  <si>
    <t xml:space="preserve">I </t>
  </si>
  <si>
    <t xml:space="preserve">Logies-, maaltijd- en drankverstrekking </t>
  </si>
  <si>
    <t xml:space="preserve">J </t>
  </si>
  <si>
    <t>Informatie en communicatie</t>
  </si>
  <si>
    <t>K</t>
  </si>
  <si>
    <t>Financiële instellingen </t>
  </si>
  <si>
    <t xml:space="preserve">L </t>
  </si>
  <si>
    <t>Verhuur van en handel in onroerend goed</t>
  </si>
  <si>
    <t xml:space="preserve">M </t>
  </si>
  <si>
    <t xml:space="preserve">Advisering, onderzoek en overige specialistische zakelijke dienstverlening </t>
  </si>
  <si>
    <t>N</t>
  </si>
  <si>
    <t xml:space="preserve">Verhuur van roerende goederen en overige zakelijke dienstverlening </t>
  </si>
  <si>
    <t>O</t>
  </si>
  <si>
    <t>Openbaar bestuur, overheidsdiensten en verplichte sociale verzekeringen</t>
  </si>
  <si>
    <t>P</t>
  </si>
  <si>
    <t xml:space="preserve">Onderwijs </t>
  </si>
  <si>
    <t>Q</t>
  </si>
  <si>
    <t>Gezondheids- en welzijnszorg </t>
  </si>
  <si>
    <t>R</t>
  </si>
  <si>
    <t>Cultuur, sport en recreatie</t>
  </si>
  <si>
    <t>S</t>
  </si>
  <si>
    <t>Overige dienstverlening</t>
  </si>
  <si>
    <t>T</t>
  </si>
  <si>
    <t>Huishoudens als werkgever; niet-gedifferentieerde productie van goederen en diensten door huishoudens voor eigen gebruik</t>
  </si>
  <si>
    <t>U</t>
  </si>
  <si>
    <t>Extraterritoriale organisaties en lichamen</t>
  </si>
  <si>
    <r>
      <rPr>
        <vertAlign val="superscript"/>
        <sz val="8"/>
        <rFont val="Arial"/>
        <family val="2"/>
      </rPr>
      <t>2)</t>
    </r>
    <r>
      <rPr>
        <sz val="8"/>
        <rFont val="Arial"/>
        <family val="2"/>
      </rPr>
      <t xml:space="preserve"> In deze tabel zijn alle instromers in de WW opgenomen, ongeacht of zij wel of niet een baan hebben naast de WW-uitkering bij instroom in de WW, en ongeacht de situatie voor de WW (baan, AO of ZW of overig).</t>
    </r>
  </si>
  <si>
    <t>Aantal maanden tot werkhervatting na instroom in de WW</t>
  </si>
  <si>
    <t>0-3 mnd</t>
  </si>
  <si>
    <t>3-6 mnd</t>
  </si>
  <si>
    <t>6-9 mnd</t>
  </si>
  <si>
    <t>9-12 mnd</t>
  </si>
  <si>
    <t>12-15 mnd</t>
  </si>
  <si>
    <t>15-18 mnd</t>
  </si>
  <si>
    <t>18-21 mnd</t>
  </si>
  <si>
    <t>21-24 mnd</t>
  </si>
  <si>
    <t>Arbeidsmarktpositie na instroom in de WW</t>
  </si>
  <si>
    <t>2021 en 2022</t>
  </si>
  <si>
    <t xml:space="preserve"> </t>
  </si>
  <si>
    <t>Instromers in de WW, 2021</t>
  </si>
  <si>
    <t>2021</t>
  </si>
  <si>
    <t>2022</t>
  </si>
  <si>
    <t>Instromers in de WW, 2022</t>
  </si>
  <si>
    <t>Arbeidsmarktpositie van instromers in de WW, 2021</t>
  </si>
  <si>
    <t>Arbeidsmarktpositie van instromers in de WW, 2022</t>
  </si>
  <si>
    <t>Arbeidsmarktpositie van instromers in de WW vanuit een baan, 2021</t>
  </si>
  <si>
    <t>Arbeidsmarktpositie van instromers in de WW vanuit een baan, 2022</t>
  </si>
  <si>
    <t>Arbeidsmarktpositie van instromers in de WW vanuit een AO- of ZW-uitkering, 2021</t>
  </si>
  <si>
    <t>Arbeidsmarktpositie van instromers in de WW vanuit een AO- of ZW-uitkering, 2022</t>
  </si>
  <si>
    <t>Werkhervatting van instromers in de WW, zonder baan op instroomdatum, 2021</t>
  </si>
  <si>
    <t>Werkhervatting van instromers in de WW, zonder baan op instroomdatum, 2022</t>
  </si>
  <si>
    <t>Werkhervatting van instromers in de WW, met baan op instroomdatum, 2021</t>
  </si>
  <si>
    <t>Werkhervatting van instromers in de WW, met baan op instroomdatum, 2022</t>
  </si>
  <si>
    <t>Werkhervatting van instromers in de WW vanuit een baan, zonder baan op instroomdatum, 2021</t>
  </si>
  <si>
    <t>Werkhervatting van instromers in de WW vanuit een baan, zonder baan op instroomdatum, 2022</t>
  </si>
  <si>
    <t>Werkhervatting van instromers in de WW vanuit een baan, met baan op instroomdatum, 2021</t>
  </si>
  <si>
    <t>Werkhervatting van instromers in de WW vanuit een baan, met baan op instroomdatum, 2022</t>
  </si>
  <si>
    <t>Werkhervatting van instromers in de WW vanuit een AO- of ZW-uitkering, zonder baan op instroomdatum, 2021</t>
  </si>
  <si>
    <t>Werkhervatting van instromers in de WW vanuit een AO- of ZW-uitkering, zonder baan op instroomdatum, 2022</t>
  </si>
  <si>
    <t>Werkhervatting binnen bepaald tijdsbestek van instromers in de WW vanuit een baan, zonder baan op instroomdatum, 2021 en 2022</t>
  </si>
  <si>
    <t>Werkhervatting binnen bepaald tijdsbestek van instromers in de WW vanuit een AO- of ZW-uitkering, zonder baan op instroomdatum, 2021 en 2022</t>
  </si>
  <si>
    <t>Werkhervatting binnen bepaald tijdsbestek van instromers in de WW vanuit een baan, met baan op instroomdatum, 2021 en 2022</t>
  </si>
  <si>
    <t>Werkhervatting binnen bepaald tijdsbestek van instromers in de WW vanuit een AO- of ZW-uitkering, met baan op instroomdatum, 2021 en 2022</t>
  </si>
  <si>
    <t>Tabel 2a</t>
  </si>
  <si>
    <t>Tabel 5a</t>
  </si>
  <si>
    <t>Tabel 6a</t>
  </si>
  <si>
    <t>Tabel 7a</t>
  </si>
  <si>
    <t>Tabel 8a</t>
  </si>
  <si>
    <t>Tabel 9a</t>
  </si>
  <si>
    <t>April 2025</t>
  </si>
  <si>
    <t>Standaard bedrijfsindeling van de baan van werkhervatting van instromers in de WW, naar leeftijd, 2021</t>
  </si>
  <si>
    <t>Standaard bedrijfsindeling van de baan van werkhervatting van instromers in de WW, naar leeftijd, 2022</t>
  </si>
  <si>
    <t>Standaard bedrijfsindeling van de baan van werkhervatting van instromers in de WW, naar aantal maanden tot werkhervatting, 2021</t>
  </si>
  <si>
    <t>Standaard bedrijfsindeling van de baan van werkhervatting van instromers in de WW, naar aantal maanden tot werkhervatting, 2022</t>
  </si>
  <si>
    <r>
      <t>Standaard bedrijfsindeling van de hoofdbaan van werkhervatting</t>
    </r>
    <r>
      <rPr>
        <b/>
        <vertAlign val="superscript"/>
        <sz val="8"/>
        <color theme="1"/>
        <rFont val="Arial"/>
        <family val="2"/>
      </rPr>
      <t>1)</t>
    </r>
    <r>
      <rPr>
        <b/>
        <sz val="8"/>
        <color theme="1"/>
        <rFont val="Arial"/>
        <family val="2"/>
      </rPr>
      <t xml:space="preserve"> van instromers in de WW, naar leeftijd, 2021</t>
    </r>
    <r>
      <rPr>
        <b/>
        <vertAlign val="superscript"/>
        <sz val="8"/>
        <color theme="1"/>
        <rFont val="Arial"/>
        <family val="2"/>
      </rPr>
      <t>2)3)</t>
    </r>
  </si>
  <si>
    <r>
      <t>Standaard bedrijfsindeling van de hoofdbaan van werkhervatting</t>
    </r>
    <r>
      <rPr>
        <b/>
        <vertAlign val="superscript"/>
        <sz val="8"/>
        <color theme="1"/>
        <rFont val="Arial"/>
        <family val="2"/>
      </rPr>
      <t>1)</t>
    </r>
    <r>
      <rPr>
        <b/>
        <sz val="8"/>
        <color theme="1"/>
        <rFont val="Arial"/>
        <family val="2"/>
      </rPr>
      <t xml:space="preserve"> van instromers in de WW, naar leeftijd, 2022</t>
    </r>
    <r>
      <rPr>
        <b/>
        <vertAlign val="superscript"/>
        <sz val="8"/>
        <color theme="1"/>
        <rFont val="Arial"/>
        <family val="2"/>
      </rPr>
      <t>2)3)</t>
    </r>
  </si>
  <si>
    <r>
      <t>Standaard bedrijfsindeling van de hoofdbaan van werkhervatting</t>
    </r>
    <r>
      <rPr>
        <b/>
        <vertAlign val="superscript"/>
        <sz val="8"/>
        <color theme="1"/>
        <rFont val="Arial"/>
        <family val="2"/>
      </rPr>
      <t>1)</t>
    </r>
    <r>
      <rPr>
        <b/>
        <sz val="8"/>
        <color theme="1"/>
        <rFont val="Arial"/>
        <family val="2"/>
      </rPr>
      <t xml:space="preserve"> van instromers in de WW, naar aantal maanden tot werkhervatting, 2021</t>
    </r>
    <r>
      <rPr>
        <b/>
        <vertAlign val="superscript"/>
        <sz val="8"/>
        <color theme="1"/>
        <rFont val="Arial"/>
        <family val="2"/>
      </rPr>
      <t>2)3)</t>
    </r>
  </si>
  <si>
    <r>
      <t>Standaard bedrijfsindeling van de hoofdbaan van werkhervatting</t>
    </r>
    <r>
      <rPr>
        <b/>
        <vertAlign val="superscript"/>
        <sz val="8"/>
        <color theme="1"/>
        <rFont val="Arial"/>
        <family val="2"/>
      </rPr>
      <t>1)</t>
    </r>
    <r>
      <rPr>
        <b/>
        <sz val="8"/>
        <color theme="1"/>
        <rFont val="Arial"/>
        <family val="2"/>
      </rPr>
      <t xml:space="preserve"> van instromers in de WW, naar aantal maanden tot werkhervatting, 2022</t>
    </r>
    <r>
      <rPr>
        <b/>
        <vertAlign val="superscript"/>
        <sz val="8"/>
        <color theme="1"/>
        <rFont val="Arial"/>
        <family val="2"/>
      </rPr>
      <t>2)3)</t>
    </r>
  </si>
  <si>
    <r>
      <t>Instromers in de WW, 2021</t>
    </r>
    <r>
      <rPr>
        <b/>
        <vertAlign val="superscript"/>
        <sz val="8"/>
        <color theme="1"/>
        <rFont val="Arial"/>
        <family val="2"/>
      </rPr>
      <t>1)</t>
    </r>
  </si>
  <si>
    <r>
      <t>Instromers in de WW, 2022</t>
    </r>
    <r>
      <rPr>
        <b/>
        <vertAlign val="superscript"/>
        <sz val="8"/>
        <color theme="1"/>
        <rFont val="Arial"/>
        <family val="2"/>
      </rPr>
      <t>1)</t>
    </r>
  </si>
  <si>
    <r>
      <t>Arbeidsmarktpositie van instromers in de WW, 2021</t>
    </r>
    <r>
      <rPr>
        <b/>
        <vertAlign val="superscript"/>
        <sz val="8"/>
        <color theme="1"/>
        <rFont val="Arial"/>
        <family val="2"/>
      </rPr>
      <t>1)</t>
    </r>
  </si>
  <si>
    <r>
      <t>Arbeidsmarktpositie van instromers in de WW, 2022</t>
    </r>
    <r>
      <rPr>
        <b/>
        <vertAlign val="superscript"/>
        <sz val="8"/>
        <color theme="1"/>
        <rFont val="Arial"/>
        <family val="2"/>
      </rPr>
      <t>1)</t>
    </r>
  </si>
  <si>
    <r>
      <t>Arbeidsmarktpositie van instromers in de WW vanuit een baan, 2021</t>
    </r>
    <r>
      <rPr>
        <b/>
        <vertAlign val="superscript"/>
        <sz val="8"/>
        <color theme="1"/>
        <rFont val="Arial"/>
        <family val="2"/>
      </rPr>
      <t>1)</t>
    </r>
  </si>
  <si>
    <r>
      <t>Arbeidsmarktpositie van instromers in de WW vanuit een baan, 2022</t>
    </r>
    <r>
      <rPr>
        <b/>
        <vertAlign val="superscript"/>
        <sz val="8"/>
        <color theme="1"/>
        <rFont val="Arial"/>
        <family val="2"/>
      </rPr>
      <t>1)</t>
    </r>
  </si>
  <si>
    <r>
      <t>Arbeidsmarktpositie van instromers in de WW vanuit een AO- of ZW-uitkering, 2021</t>
    </r>
    <r>
      <rPr>
        <b/>
        <vertAlign val="superscript"/>
        <sz val="8"/>
        <color theme="1"/>
        <rFont val="Arial"/>
        <family val="2"/>
      </rPr>
      <t>1)</t>
    </r>
  </si>
  <si>
    <r>
      <t>Arbeidsmarktpositie van instromers in de WW vanuit een AO- of ZW-uitkering, 2022</t>
    </r>
    <r>
      <rPr>
        <b/>
        <vertAlign val="superscript"/>
        <sz val="8"/>
        <color theme="1"/>
        <rFont val="Arial"/>
        <family val="2"/>
      </rPr>
      <t>1)</t>
    </r>
  </si>
  <si>
    <r>
      <t>Werkhervatting</t>
    </r>
    <r>
      <rPr>
        <b/>
        <vertAlign val="superscript"/>
        <sz val="8"/>
        <color theme="1"/>
        <rFont val="Arial"/>
        <family val="2"/>
      </rPr>
      <t>1)</t>
    </r>
    <r>
      <rPr>
        <b/>
        <sz val="8"/>
        <color theme="1"/>
        <rFont val="Arial"/>
        <family val="2"/>
      </rPr>
      <t xml:space="preserve"> van instromers in de WW, zonder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</si>
  <si>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rPr>
      <t xml:space="preserve"> van instromers in de WW, zonder baan op instroomdatum, 2022</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</si>
  <si>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met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</si>
  <si>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rPr>
      <t xml:space="preserve"> van instromers in de WW, met baan op instroomdatum, 2022</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</si>
  <si>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zonder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</si>
  <si>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rPr>
      <t xml:space="preserve"> van instromers in de WW vanuit een baan, zonder baan op instroomdatum, 2022</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</si>
  <si>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met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</si>
  <si>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rPr>
      <t xml:space="preserve"> van instromers in de WW vanuit een baan, met baan op instroomdatum, 2022</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</si>
  <si>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AO- of ZW-uitkering, zonder baan op instroomdatum, 2021</t>
    </r>
    <r>
      <rPr>
        <b/>
        <vertAlign val="superscript"/>
        <sz val="8"/>
        <color theme="1"/>
        <rFont val="Arial"/>
        <family val="2"/>
      </rPr>
      <t>2)3)</t>
    </r>
  </si>
  <si>
    <r>
      <t>Werkhervatting</t>
    </r>
    <r>
      <rPr>
        <b/>
        <vertAlign val="superscript"/>
        <sz val="8"/>
        <color theme="1"/>
        <rFont val="Arial"/>
        <family val="2"/>
      </rPr>
      <t>1)</t>
    </r>
    <r>
      <rPr>
        <b/>
        <sz val="8"/>
        <color theme="1"/>
        <rFont val="Arial"/>
      </rPr>
      <t xml:space="preserve"> van instromers in de WW vanuit een AO- of ZW-uitkering, zonder baan op instroomdatum, 2022</t>
    </r>
    <r>
      <rPr>
        <b/>
        <vertAlign val="superscript"/>
        <sz val="8"/>
        <color theme="1"/>
        <rFont val="Arial"/>
        <family val="2"/>
      </rPr>
      <t>2)3)</t>
    </r>
  </si>
  <si>
    <r>
      <rPr>
        <vertAlign val="superscript"/>
        <sz val="8"/>
        <rFont val="Arial"/>
        <family val="2"/>
      </rPr>
      <t>1)</t>
    </r>
    <r>
      <rPr>
        <sz val="8"/>
        <rFont val="Arial"/>
        <family val="2"/>
      </rPr>
      <t xml:space="preserve"> Dit betreft de arbeidsmarktpositie 'geen WW, nieuwe baan' X maanden na de instroomdatum.</t>
    </r>
  </si>
  <si>
    <r>
      <t>Werkhervatting</t>
    </r>
    <r>
      <rPr>
        <b/>
        <sz val="8"/>
        <color theme="1"/>
        <rFont val="Arial"/>
      </rPr>
      <t xml:space="preserve"> binnen bepaald tijdsbestek van instromers in de WW vanuit een baan, zonder baan op instroomdatum, 2021 en 2022</t>
    </r>
    <r>
      <rPr>
        <b/>
        <vertAlign val="superscript"/>
        <sz val="8"/>
        <color theme="1"/>
        <rFont val="Arial"/>
        <family val="2"/>
      </rPr>
      <t>1)2)</t>
    </r>
  </si>
  <si>
    <r>
      <rPr>
        <sz val="8"/>
        <rFont val="Arial"/>
        <family val="2"/>
      </rPr>
      <t>Baan gehad en uit de WW</t>
    </r>
    <r>
      <rPr>
        <vertAlign val="superscript"/>
        <sz val="8"/>
        <rFont val="Arial"/>
        <family val="2"/>
      </rPr>
      <t>3)</t>
    </r>
  </si>
  <si>
    <r>
      <rPr>
        <vertAlign val="superscript"/>
        <sz val="8"/>
        <rFont val="Arial"/>
        <family val="2"/>
      </rPr>
      <t>1)</t>
    </r>
    <r>
      <rPr>
        <sz val="8"/>
        <rFont val="Arial"/>
        <family val="2"/>
      </rPr>
      <t xml:space="preserve"> In deze tabel betreft het de deelpopulatie instromers in de WW die géén baan hebben naast de WW-uitkering bij instroom in de WW.</t>
    </r>
  </si>
  <si>
    <r>
      <rPr>
        <vertAlign val="superscript"/>
        <sz val="8"/>
        <rFont val="Arial"/>
        <family val="2"/>
      </rPr>
      <t>2)</t>
    </r>
    <r>
      <rPr>
        <sz val="8"/>
        <rFont val="Arial"/>
        <family val="2"/>
      </rPr>
      <t xml:space="preserve"> Exclusief  personen:</t>
    </r>
  </si>
  <si>
    <r>
      <rPr>
        <vertAlign val="superscript"/>
        <sz val="8"/>
        <rFont val="Arial"/>
        <family val="2"/>
      </rPr>
      <t>3)</t>
    </r>
    <r>
      <rPr>
        <sz val="8"/>
        <rFont val="Arial"/>
        <family val="2"/>
      </rPr>
      <t xml:space="preserve"> Dit zijn personen waarvoor geldt dat zij tenminste op één peilmoment binnen de gestelde periode de arbeidsmarktpositie 'geen WW, nieuwe baan' hadden. </t>
    </r>
  </si>
  <si>
    <r>
      <t>Werkhervatting</t>
    </r>
    <r>
      <rPr>
        <b/>
        <sz val="8"/>
        <color theme="1"/>
        <rFont val="Arial"/>
      </rPr>
      <t xml:space="preserve"> binnen bepaald tijdsbestek van instromers in de WW vanuit een baan, met baan op instroomdatum, 2021 en 2022</t>
    </r>
    <r>
      <rPr>
        <b/>
        <vertAlign val="superscript"/>
        <sz val="8"/>
        <color theme="1"/>
        <rFont val="Arial"/>
        <family val="2"/>
      </rPr>
      <t>1)2)</t>
    </r>
  </si>
  <si>
    <r>
      <rPr>
        <vertAlign val="superscript"/>
        <sz val="8"/>
        <rFont val="Arial"/>
        <family val="2"/>
      </rPr>
      <t>1)</t>
    </r>
    <r>
      <rPr>
        <sz val="8"/>
        <rFont val="Arial"/>
        <family val="2"/>
      </rPr>
      <t xml:space="preserve"> In deze tabel betreft het de deelpopulatie instromers in de WW die een baan hebben naast de WW-uitkering bij instroom in de WW.</t>
    </r>
  </si>
  <si>
    <r>
      <t>Werkhervatting</t>
    </r>
    <r>
      <rPr>
        <b/>
        <sz val="8"/>
        <color theme="1"/>
        <rFont val="Arial"/>
      </rPr>
      <t xml:space="preserve"> binnen bepaald tijdsbestek van instromers in de WW vanuit een AO- of ZW-uitkering, met baan op instroomdatum, 2021 en 2022</t>
    </r>
    <r>
      <rPr>
        <b/>
        <vertAlign val="superscript"/>
        <sz val="8"/>
        <color theme="1"/>
        <rFont val="Arial"/>
        <family val="2"/>
      </rPr>
      <t>1)2)</t>
    </r>
  </si>
  <si>
    <r>
      <rPr>
        <vertAlign val="superscript"/>
        <sz val="8"/>
        <rFont val="Arial"/>
        <family val="2"/>
      </rPr>
      <t>1)</t>
    </r>
    <r>
      <rPr>
        <sz val="8"/>
        <rFont val="Arial"/>
        <family val="2"/>
      </rPr>
      <t xml:space="preserve"> Dit betreft de arbeidsmarktpositie 'geen WW, nieuwe baan'.</t>
    </r>
  </si>
  <si>
    <r>
      <t>Werkhervatting</t>
    </r>
    <r>
      <rPr>
        <b/>
        <sz val="8"/>
        <color theme="1"/>
        <rFont val="Arial"/>
      </rPr>
      <t xml:space="preserve"> binnen bepaald tijdsbestek van instromers in de WW vanuit een AO- of ZW-uitkering, zonder baan op instroomdatum, 2021 en 2022</t>
    </r>
    <r>
      <rPr>
        <b/>
        <vertAlign val="superscript"/>
        <sz val="8"/>
        <color theme="1"/>
        <rFont val="Arial"/>
        <family val="2"/>
      </rPr>
      <t>1)2)</t>
    </r>
  </si>
  <si>
    <t xml:space="preserve">Dit onderzoek levert 26 tabellen met gegevens over personen vanaf 15 jaar tot de AOW-leeftijd die zijn ingestroomd in de WW in 2021 of 2022. Tabellen 1 tot en met 9, 14 en 15 met een 'a' in de tabeltitel gaan over de instromers in de WW in 2021 en de tabellen 1 tot en met 9, 14 en 15 met een 'b' gaan over de instromers in 2022. De tabellen 10, 11, 12 en 13 gaan over beide verslagjaren. 
Voor tabellen 1, 2, 5 en 6 bestaat de populatie uit alle instromers in de WW: vanuit een baan, vanuit een AO- of ZW-uitkering of vanuit een overige situatie. De andere tabellen gaan dieper in op de instromers vanuit een baan (tabel 3, 7, 8, 10 en 12) of vanuit een AO- of ZW-uitkering (tabel 4, 9, 11 en 13). 
In tabel 1 wordt de totale groep instromers uitgesplitst naar herkomst voor instroom en leeftijd. In tabellen 2 tot en met 9 wordt gekeken naar de arbeidsmarktpositie in elk van de 12 of 24 maanden na instroommoment. Voor 2021 wordt de arbeidsmarktpositie tot en met 24 maanden na instroom gepresenteerd, voor 2022 tot en met 12 maanden na instroom. In de tabellen 10 tot en met 13 wordt ingegaan op het aantal personen dat binnen een half jaar, een jaar en twee jaar uit de WW is geraakt en een nieuwe baan heeft gevonden. Tabellen 14 en 15 gaan over de standaard bedrijfsindeling (de bedrijfstak) van de nieuwe baan.
In onderstaande stroomschema's worden de groepen die in dit onderzoek aan bod komen visueel weergegeven, naar situatie voor instroom en baansituatie op instroommoment. In de donkergrijze vlakken wordt het peilmoment weergegeven: de situatie op 30 of 60 dagen voor instroom in de WW, de situatie op het moment van instroom en de arbeidsmarktpositie in de eerste maand na instroom. De groen gekleurde vakken geven de doelpopulaties weer met de bijbehorende aantallen. </t>
  </si>
  <si>
    <t>Alle instromers in de WW, 2022</t>
  </si>
  <si>
    <t xml:space="preserve">In stroomschema 1 is informatie opgenomen over alle instromers in de WW in 2022 (221 470 personen). Deze cijfers komen uit de tabellen 1b, 2b, 5b en 6b. 
In tabel 1b wordt voor de drie verschillende groepen instromers (vanuit een baan, vanuit een AO- of ZW-uitkering en overig) de verdeling naar leeftijd gepresenteerd.
In tabel 2b wordt de arbeidsmarktpositie van alle instromers getoond voor 1 tot en met 12 maanden na instroom in de WW-uitkering. Elke situatie wordt voor elk van deze maanden in de tabellen gepresenteerd, in stroomschema 1 worden als voorbeeld de aantallen over de arbeidsmarktpositie op de eerste maand na instroom weergegeven.
Tabel 5b en 6b gaan over de instromers in de WW die bij instroom respectievelijk geen baan of wel een baan hebben, verdeeld naar leeftijd. Van deze instromers wordt bekeken hoeveel van hen in de arbeidsmarktpositie 'geen WW, nieuwe baan' terecht zijn gekomen, 1 tot en met 12 maanden na instroom in de WW. </t>
  </si>
  <si>
    <t>Stroomschema 1. Alle instromers in de WW, 2022 (tabellen 1b, 2b, 5b en 6b)</t>
  </si>
  <si>
    <t>NB. in de tabellen 1a, 2a, 5a en 6a staan deze gegevens voor 2021. Voor 2021 wordt de arbeidsmarktpositie tot en met 24 maanden na instroom gepresenteerd. De cijfers zijn afgerond op tientallen. Hierdoor kan het voorkomen dat de som van de detailgegevens afwijkt van het totaal.</t>
  </si>
  <si>
    <t>In onderstaande figuur is de verdeling naar herkomst van instroom te zien van instromers in de WW in 2021 en 2022. Deze cijfers zijn terug te vinden in tabel 1a en tabel 1b. In totaal zijn er in 2022 ruim 221 duizend personen de WW ingestroomd. Dit is minder dan in 2021, toen ruim 291 duizend personen de WW instroomden. Procentueel is het aantal personen dat de WW instroomt vanuit een baan in 2022 het sterkst gedaald, met 25 procent. Het aantal personen dat de WW instroomde vanuit AO/ZW is in 2022 18 procent lager dan in 2021.</t>
  </si>
  <si>
    <t>In stroomschema 1 is uit tabel 2b de arbeidsmarktpositie van instromers in de WW in 2022 weergegeven voor de eerste maand na instroom in de WW. In de figuur hiernaast is voor de ruim 16 duizend personen die in 2022 de WW zijn ingestroomd met een baan de arbeidsmarktpositie 12 maanden na instroom in de WW weergegeven. Van deze instromers heeft 12 maanden na instroom 66 procent een baan zonder WW-uitkering.</t>
  </si>
  <si>
    <t>Instromers in de WW vanuit een baan, 2022</t>
  </si>
  <si>
    <t>Stroomschema 2 bevat informatie over de personen die in 2022 de WW zijn ingestroomd vanuit een baan (188 duizend). Deze cijfers komen uit de tabellen 3b, 7b, 8b, 10 en 12. 
In tabel 3b wordt de arbeidsmarktpositie van deze groep getoond voor 1 tot en met 12 maanden na instroom in de WW. In stroomschema 2 worden als voorbeeld de aantallen over de arbeidsmarktpositie in de eerste maand na instroom weergegeven. 
Tabel 7b en 8b gaan over de instromers in de WW vanuit een baan die bij instroom respectievelijk geen baan of wel een baan hebben, verdeeld naar leeftijdsklassen. Van deze instromers wordt gekeken hoeveel in de arbeidsmarktpositie 'geen WW, nieuwe baan' terecht zijn gekomen.</t>
  </si>
  <si>
    <t xml:space="preserve">Stroomschema 2. Instromers in de WW vanuit een baan, 2022 (tabellen 3b, 7b, 8b, 10 en 12) </t>
  </si>
  <si>
    <t>NB. in de tabellen 3a, 7a, 8a, 10 en 12 staan deze gegevens voor 2021. Voor 2021 wordt de arbeidsmarktpositie tot en met 24 maanden na instroom gepresenteerd en wordt ook gekeken hoeveel personen binnen twee jaar uit de WW zijn geraakt en een nieuwe baan hebben gevonden. De cijfers zijn afgerond op tientallen. Hierdoor kan het voorkomen dat de som van de detailgegevens afwijkt van het totaal.</t>
  </si>
  <si>
    <t>Uit tabel 7b blijkt, zoals te zien in onderstaande figuur, dat de werkhervatting van de instromers vanuit een baan (zonder baan op instroomdatum) toeneemt naarmate de tijd na instroom in de WW vordert. De leeftijdsverdeling blijft per maand na instroom ongeveer gelijk: de grootste groep heeft een leeftijd van 25 tot en met 29 jaar, de leeftijdsgroepen 15 tot en met 19 jaar en 60 jaar tot AOW-leeftijd zijn het kleinst. De leeftijd is bepaald op het moment van instroom in de WW.</t>
  </si>
  <si>
    <t>Instromers in de WW vanuit een AO- of ZW-uitkering, 2022</t>
  </si>
  <si>
    <t>Stroomschema 3 bevat informatie over personen die in 2022 de WW zijn ingestroomd vanuit een AO- of ZW-uitkering (28 duizend). Deze cijfers komen uit de tabellen 4b, 9b, 11 en 13.
In tabel 4b wordt de arbeidsmarktpositie van deze groep getoond voor 1 tot en met 12 maanden na instroom in de WW. In stroomschema 3 worden als voorbeeld de aantallen over de arbeidsmarktpositie voor de eerste maand na instroom weergegeven. De instromers vanuit een AO- of ZW-uitkering worden verder opgesplitst in twee groepen: zonder baan op instroommoment en met baan op instroommoment.
In tabel 9b wordt vervolgens de leeftijdsverdeling gepresenteerd van de personen zonder baan bij instroom (vanuit AO/ZW) met de arbeidsmarktpositie 'geen WW, nieuwe baan', voor 1 tot en met 12 maanden na instroom in de WW. 
Tabellen 11 en 13 brengen de werkhervatting vervolgens voor de groepen 'zonder baan' en 'met baan' bij aanvang WW op een andere manier in kaart: voor beide groepen apart wordt weergegeven hoeveel personen binnen een half jaar en binnen een jaar uit de WW zijn geraakt en een nieuwe baan hebben gevonden. Dit is weergegeven voor instromers in zowel 2021 als in 2022. Voor de personen die zijn ingestroomd in 2021 is bovendien de situatie twee jaar na instroom weergegeven.</t>
  </si>
  <si>
    <t>Stroomschema 3. Instromers vanuit een AO-/ZW-uitkering, 2022 (tabellen 4b, 9b, 11 en 13)</t>
  </si>
  <si>
    <t>NB. in de tabellen 4a, 9a, 11 en 13 staan deze gegevens voor 2021. Voor 2021 wordt de arbeidsmarktpositie tot en met 24 maanden na instroom gepresenteerd en wordt ook gekeken hoeveel personen binnen twee jaar uit de WW zijn geraakt en een nieuwe baan hebben gevonden. De cijfers zijn afgerond op tientallen. Hierdoor kan het voorkomen dat de som van de detailgegevens afwijkt van het totaal.</t>
  </si>
  <si>
    <t xml:space="preserve">In de figuur hiernaast is van 2021 en 2022 het aantal personen met werkhervatting weergegeven, 1 jaar na instroom in de WW vanuit een AO- of ZW-uitkering (tabellen 11 en 13). Deze aantallen zijn afgezet tegen het totaal aantal instromers vanuit de AO of ZW in 2021 en 2022. Het percentage personen dat na 1 jaar een baan vond, is in beide jaren ongeveer gelijk (53 procent in 2021 en 52 procent in 2022). </t>
  </si>
  <si>
    <t>Ons e-mailadres is asd@cbs.nl.</t>
  </si>
  <si>
    <r>
      <t xml:space="preserve">In de afgelopen jaren heeft het Centraal Bureau voor de Statistiek (CBS) voor het ministerie gegevens samengesteld over de arbeidsmarktpositie van personen na instroom in de WW in de periode 2009 tot en met 2021. Met deze gegevens kan gemonitord worden hoe snel mensen binnen een tijdsbestek van maximaal twee jaar een nieuwe baan vinden na instroom in de WW. Tegelijkertijd met de publicatie van deze </t>
    </r>
    <r>
      <rPr>
        <sz val="10"/>
        <rFont val="Arial"/>
        <family val="2"/>
      </rPr>
      <t>tabellensets werd ook de StatLinetabel gepubliceerd dan wel geüpdatet.</t>
    </r>
  </si>
  <si>
    <t>In tabellen 14 en 15 staat de baan van bij werkhervatting centraal. In beide tabellen wordt deze uitgesplitst naar de standaard bedrijfsindeling (SBI). Wanneer een persoon meerdere banen start, is gekozen voor de hoofdbaan. Deze gegevens worden vervolgens in tabel 14 uitgesplitst naar leeftijd van de persoon op het moment van instroom en in tabel 15 naar het aantal maanden tot werkhervatting na instroom in de WW.</t>
  </si>
  <si>
    <t xml:space="preserve">Een persoon heeft als herkomst ‘overige instroom’ als deze noch op 30 dagen voor aanvang van de WW, noch op 60 dagen voor aanvang van de WW een baan of ZW-/AO-uitkering heeft. </t>
  </si>
  <si>
    <r>
      <t xml:space="preserve">AO-uitkering </t>
    </r>
    <r>
      <rPr>
        <sz val="10"/>
        <color theme="1"/>
        <rFont val="Arial"/>
        <family val="2"/>
      </rPr>
      <t>– Een uitkering die wordt verstrekt op grond van de Wet op de arbeidsongeschiktheidsverzekering (WAO), de Wet werk en inkomen naar arbeidsvermogen (WIA), de Wet arbeidsongeschiktheidsverzekering zelfstandigen (WAZ) of de Wet arbeidsongeschiktheidsvoorziening jonggehandicapten (Wajong). Per 1 januari 2015 is de Wajong 2015 ingetreden. Per 1 januari 2021 is de vereenvoudiging van de Wajong ingetreden.</t>
    </r>
  </si>
  <si>
    <r>
      <t xml:space="preserve">Hoofdbaan </t>
    </r>
    <r>
      <rPr>
        <sz val="10"/>
        <rFont val="Arial"/>
        <family val="2"/>
      </rPr>
      <t>– In het geval van gelijke werkhervatting met twee verschillende banen, wordt de hoofdbaan gebruikt om de sector van de werkhervatting te bepalen. De hoofdbaan is de baan met het hoogste basisloon.</t>
    </r>
  </si>
  <si>
    <r>
      <t xml:space="preserve">AOW – </t>
    </r>
    <r>
      <rPr>
        <sz val="10"/>
        <rFont val="Arial"/>
        <family val="2"/>
      </rPr>
      <t>Algemene Ouderdomswet</t>
    </r>
  </si>
  <si>
    <r>
      <t>SBI</t>
    </r>
    <r>
      <rPr>
        <sz val="10"/>
        <rFont val="Arial"/>
        <family val="2"/>
      </rPr>
      <t xml:space="preserve"> – Standaard Bedrijfsindeling</t>
    </r>
  </si>
  <si>
    <t>Voor SZW is nu een update samengesteld met gegevens over de arbeidsmarktpositie van personen na instroom in de WW in 2021 en 2022. Voor de instromers in 2021 is het nu mogelijk om tot twee jaar na instroom na te gaan of ze een baan hebben gevonden. De instromers in 2022 kunnen één jaar worden gevolgd. Zowel deze tabellenset als de StatLinetabel zijn geüpdatet.</t>
  </si>
  <si>
    <r>
      <rPr>
        <i/>
        <sz val="10"/>
        <color theme="1"/>
        <rFont val="Arial"/>
        <family val="2"/>
      </rPr>
      <t>Peilmomenten</t>
    </r>
    <r>
      <rPr>
        <sz val="10"/>
        <color theme="1"/>
        <rFont val="Arial"/>
        <family val="2"/>
      </rPr>
      <t xml:space="preserve">
Vanaf de huidige levering is het mogelijk om de peilmomenten preciezer te bepalen. Voorheen werd er gekeken naar de arbeidsmarktpositie ultimo maand X aantal maanden na instroom. Vanaf deze tabellenset wordt er precies X aantal maanden na instroom in de WW gekeken naar de arbeidsmarktpositie.
Ter illustratie: een persoon stroomt in de WW in op 12 maart 2022. Voorheen werd de arbeidsmarktpositie van deze persoon na 1 maand bepaald op 30 april 2022. Nu wordt de arbeidsmarktpositie na 1 maand bepaald op 12 april 2022. </t>
    </r>
  </si>
  <si>
    <t xml:space="preserve">Een voorbeeld kan verduidelijken hoe de gegevens over een specifiek persoon worden opgenomen in de verschillende tabellen. Bijvoorbeeld een persoon die zijn baan verliest en vervolgens op enig moment in 2021 in de WW terecht komt. Deze informatie is allereerst opgenomen in tabel 1a in de kolom 'Met baan voor instroom', meer specifiek in de kolom 'geen baan naast WW op instroomdatum'.
</t>
  </si>
  <si>
    <t>In tabel 2a tot en met 4a is vervolgens de arbeidsmarktpositie van instromers in de WW tot en met 24 maanden na instroom  weergegeven. Stel dat de eerdergenoemde persoon 6 maanden na instroom in de WW een WW-uitkering heeft, maar nog geen nieuwe baan gevonden heeft, dan komt dit terug in de eerste kolom van tabel 2a en tabel 3a: 'geen baan naast WW op instroomdatum', 'WW, geen baan'. In tabel 2a is de arbeidsmarktpositie van alle instromers in de WW in 2021 weergegeven, terwijl het in tabel 3a meer specifiek gaat over de deelpopulatie instromers vanuit een baan. Stel nu dat de persoon 10 maanden na instroom in de WW voor het eerst weer een baan vindt en geen WW-uitkering meer ontvangt, dan zien we dit terug in de derde kolom van tabel 2a en 3a: 'Geen baan naast WW op instroomdatum', 'geen WW, nieuwe baan'. We kunnen in dit geval bovendien spreken van werkhervatting.</t>
  </si>
  <si>
    <t>De onderzoekspopulatie bestaat uit alle personen van 15 jaar tot de AOW-leeftijd die ingestroomd zijn in de WW in 2021 of 2022. In 2021 betrof de AOW-gerechtigde leeftijd 66 jaar en 4 maanden. In 2022 betrof de AOW-gerechtigde leeftijd 66 jaar en 7 maanden.</t>
  </si>
  <si>
    <t>Een persoon stroomt in het verslagjaar in de WW als hij of zij een WW-uitkeringsperiode start in dat jaar. Daarbij heeft in de uitkeringsperiode een daadwerkelijke betaling plaatsgevonden. Personen die binnen een verslagjaar opnieuw instromen in de WW tellen maar één keer mee. Per instroomjaar komt een persoon dus maximaal maar één keer voor in de onderzoekspopulatie. De instroomdatum heeft steeds betrekking op de eerste instroom in het jaar. Voor de instroomdatum WW gaan we uit van de aanvangsdatum (datum aanvang recht) van de WW-uitkeringsperiode. Deze mag met ingang van verslagjaar 2011 tot 13 maanden voor de start van een nieuwe WW-uitkeringsperiode van de persoon liggen.</t>
  </si>
  <si>
    <t>Voor personen die op 30 (dan wel 60) dagen voor de aanvangsdatum in de WW zowel een baan als een AO- of ZW-uitkering hebben, gaat AO/ZW vóór het hebben van een baan. Deze personen worden geclassificeerd als herkomst ‘instroom vanuit AO/ZW’.</t>
  </si>
  <si>
    <r>
      <t>Dit geeft aan of een persoon op een bepaald peilmoment na instroom wel of geen baan of WW heeft. Een persoon heeft een baan op een gegeven aantal maanden na instroom in de WW, als hij of zij precies X maanden na de instroomdatum in de WW een baan heeft. Dit kan een bestaande baan of een nieuwe baan zijn. Een persoon heeft een bestaande baan op een gegeven peildatum na instroom in de WW, wanneer hij of zij deze baan ook al had op het moment van instroom in de W</t>
    </r>
    <r>
      <rPr>
        <sz val="10"/>
        <rFont val="Arial"/>
        <family val="2"/>
      </rPr>
      <t>W. Deze baan moet minimaal 30 dagen voor instroom in de WW zijn gestart. Daarnaast moet deze baan tenminste 60 dagen doorlopen na instroomdatum in de WW. Een persoon heeft een nieuwe baan op een gegeven peildatum na instroom in de WW, wanneer hij of zij deze baan niet langer dan 30 dagen voor het moment van instroom in de WW had.</t>
    </r>
  </si>
  <si>
    <t>Daarnaast kan een persoon nog een WW-uitkering hebben op een gegeven aantal maanden na instroom in de WW. Er wordt dan gekeken of hij of zij op dat peilmoment een WW-uitkering heeft.</t>
  </si>
  <si>
    <r>
      <t xml:space="preserve">Arbeidsmarktpositie – </t>
    </r>
    <r>
      <rPr>
        <sz val="10"/>
        <color theme="1"/>
        <rFont val="Arial"/>
        <family val="2"/>
      </rPr>
      <t>De arbeidsmarktpositie geeft aan of een persoon op een bepaald peilmoment (X aantal maanden) na instroom wel of geen baan of WW heeft.</t>
    </r>
  </si>
  <si>
    <r>
      <t xml:space="preserve">Bestaande baan </t>
    </r>
    <r>
      <rPr>
        <sz val="10"/>
        <color rgb="FF000000"/>
        <rFont val="Arial"/>
        <family val="2"/>
      </rPr>
      <t>– Een persoon heeft een bestaande baan op een peildatum wanneer hij of zij deze baan ook al had op het moment van instroom in de W</t>
    </r>
    <r>
      <rPr>
        <sz val="10"/>
        <color theme="1"/>
        <rFont val="Arial"/>
        <family val="2"/>
      </rPr>
      <t>W. Deze baan moet minimaal 30 dagen voor instroom in de WW zijn gestart. Daarnaast moet deze baan tenminste 60 dagen doorlopen na instroomdatum in de WW.</t>
    </r>
  </si>
  <si>
    <r>
      <t xml:space="preserve">Nieuwe baan </t>
    </r>
    <r>
      <rPr>
        <sz val="10"/>
        <color rgb="FF000000"/>
        <rFont val="Arial"/>
        <family val="2"/>
      </rPr>
      <t xml:space="preserve">– </t>
    </r>
    <r>
      <rPr>
        <sz val="10"/>
        <color theme="1"/>
        <rFont val="Arial"/>
        <family val="2"/>
      </rPr>
      <t>Een persoon heeft een nieuwe baan op een peildatum wanneer hij of zij deze baan niet langer dan 30 dagen voor het moment van instroom in de WW had.</t>
    </r>
  </si>
  <si>
    <r>
      <t xml:space="preserve">Instroom in WW </t>
    </r>
    <r>
      <rPr>
        <sz val="10"/>
        <color theme="1"/>
        <rFont val="Arial"/>
        <family val="2"/>
      </rPr>
      <t xml:space="preserve">– Start van een WW-uitkeringsperiode, waarbij een daadwerkelijke betaling heeft plaatsgevonden. Bij meerdere instroommomenten wordt het eerste moment geteld. </t>
    </r>
  </si>
  <si>
    <r>
      <t xml:space="preserve">Leeftijd </t>
    </r>
    <r>
      <rPr>
        <sz val="10"/>
        <color theme="1"/>
        <rFont val="Arial"/>
        <family val="2"/>
      </rPr>
      <t>– Leeftijd wordt bepaald aan de hand van de geboortemaand en het geboortejaar zoals in de BRP bekend is. Het peilmoment voor de leeftijd is het instroommoment in de WW.</t>
    </r>
  </si>
  <si>
    <r>
      <t xml:space="preserve">Standaard Bedrijfsindeling (SBI) – </t>
    </r>
    <r>
      <rPr>
        <sz val="10"/>
        <rFont val="Arial"/>
        <family val="2"/>
      </rPr>
      <t>De Standaard Bedrijfsindeling (SBI, revisie 2008) is een hiërarchische indeling van economische activiteiten die het CBS onder meer gebruikt om bedrijfseenheden in te delen naar hun hoofdactiviteit, afkomstig uit het Algemeen Bedrijven Register (ABR).</t>
    </r>
  </si>
  <si>
    <r>
      <t xml:space="preserve">Werkhervatting </t>
    </r>
    <r>
      <rPr>
        <sz val="10"/>
        <color theme="1"/>
        <rFont val="Arial"/>
        <family val="2"/>
      </rPr>
      <t>– In de tabellen wordt de term 'werkhervatting' gebruikt voor personen die op enig moment uit de WW zijn én een nieuwe baan hebben. Personen die een bestaande baan hebben bij instroom in de WW en na X maanden een bestaande baan hebben en geen WW, worden niet als werkhervatter geteld.
Er is sprake van 'werkhervatting binnen bepaald tijdsbestek' als een persoon op een peilmoment uit de WW is en een nieuwe baan heeft. Het doet er niet toe of de baan- of uitkeringssituatie daarna nogmaals veranderd is.</t>
    </r>
  </si>
  <si>
    <r>
      <t xml:space="preserve">AVG – </t>
    </r>
    <r>
      <rPr>
        <sz val="10"/>
        <color theme="1"/>
        <rFont val="Arial"/>
        <family val="2"/>
      </rPr>
      <t>Algemene Verordering Gegevensbescherming</t>
    </r>
  </si>
  <si>
    <r>
      <t>AO</t>
    </r>
    <r>
      <rPr>
        <sz val="10"/>
        <color theme="1"/>
        <rFont val="Arial"/>
        <family val="2"/>
      </rPr>
      <t xml:space="preserve"> – Arbeidsongeschikt(heid)</t>
    </r>
  </si>
  <si>
    <r>
      <t>Wajong/Wet Wajong</t>
    </r>
    <r>
      <rPr>
        <sz val="10"/>
        <color theme="1"/>
        <rFont val="Arial"/>
        <family val="2"/>
      </rPr>
      <t xml:space="preserve"> – Wet arbeidsongeschiktheidsvoorziening jonggehandicapten (1998-2009; vanaf 2015) / Wet werk en arbeidsondersteuning jonggehandicapten (2010-2014)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</si>
</sst>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
    <numFmt numFmtId="165" formatCode="#\ ###\ ###\ ###\ ###\ ###\ ##0"/>
  </numFmts>
  <fonts count="32" x14ac:knownFonts="1">
    <font>
      <sz val="11"/>
      <color theme="1"/>
      <name val="Calibri"/>
      <family val="2"/>
      <scheme val="minor"/>
    </font>
    <font>
      <sz val="10"/>
      <color theme="1"/>
      <name val="Arial"/>
    </font>
    <font>
      <b/>
      <sz val="14"/>
      <color theme="1"/>
      <name val="Arial"/>
    </font>
    <font>
      <b/>
      <sz val="10"/>
      <color theme="1"/>
      <name val="Arial"/>
    </font>
    <font>
      <sz val="8"/>
      <color theme="1"/>
      <name val="Helvetica"/>
    </font>
    <font>
      <sz val="8"/>
      <color theme="1"/>
      <name val="Arial"/>
    </font>
    <font>
      <u/>
      <sz val="10"/>
      <color theme="10"/>
      <name val="Arial"/>
    </font>
    <font>
      <b/>
      <sz val="12"/>
      <color theme="1"/>
      <name val="Arial"/>
    </font>
    <font>
      <i/>
      <sz val="10"/>
      <color theme="1"/>
      <name val="Arial"/>
    </font>
    <font>
      <sz val="11"/>
      <color theme="1"/>
      <name val="Calibri"/>
    </font>
    <font>
      <i/>
      <sz val="8"/>
      <color theme="1"/>
      <name val="Arial"/>
    </font>
    <font>
      <sz val="10"/>
      <color rgb="FFFF0000"/>
      <name val="Arial"/>
    </font>
    <font>
      <b/>
      <sz val="8"/>
      <color theme="1"/>
      <name val="Arial"/>
    </font>
    <font>
      <sz val="8"/>
      <name val="Arial"/>
      <family val="2"/>
    </font>
    <font>
      <vertAlign val="superscript"/>
      <sz val="8"/>
      <name val="Arial"/>
      <family val="2"/>
    </font>
    <font>
      <sz val="10"/>
      <name val="Arial"/>
      <family val="2"/>
    </font>
    <font>
      <sz val="10"/>
      <color theme="1"/>
      <name val="Arial"/>
      <family val="2"/>
    </font>
    <font>
      <b/>
      <i/>
      <sz val="10"/>
      <name val="Arial"/>
      <family val="2"/>
    </font>
    <font>
      <b/>
      <sz val="10"/>
      <name val="Arial"/>
      <family val="2"/>
    </font>
    <font>
      <b/>
      <vertAlign val="superscript"/>
      <sz val="8"/>
      <color theme="1"/>
      <name val="Arial"/>
      <family val="2"/>
    </font>
    <font>
      <b/>
      <sz val="8"/>
      <color theme="1"/>
      <name val="Arial"/>
      <family val="2"/>
    </font>
    <font>
      <sz val="8"/>
      <color theme="1"/>
      <name val="Arial"/>
      <family val="2"/>
    </font>
    <font>
      <i/>
      <sz val="8"/>
      <color theme="1"/>
      <name val="Arial"/>
      <family val="2"/>
    </font>
    <font>
      <sz val="11"/>
      <color rgb="FFFF0000"/>
      <name val="Calibri"/>
      <family val="2"/>
      <scheme val="minor"/>
    </font>
    <font>
      <b/>
      <sz val="12"/>
      <color theme="1"/>
      <name val="Arial"/>
      <family val="2"/>
    </font>
    <font>
      <b/>
      <sz val="10"/>
      <color theme="1"/>
      <name val="Arial"/>
      <family val="2"/>
    </font>
    <font>
      <i/>
      <sz val="10"/>
      <color theme="1"/>
      <name val="Arial"/>
      <family val="2"/>
    </font>
    <font>
      <b/>
      <i/>
      <sz val="11"/>
      <color theme="1"/>
      <name val="Arial"/>
      <family val="2"/>
    </font>
    <font>
      <b/>
      <i/>
      <sz val="10"/>
      <color theme="1"/>
      <name val="Arial"/>
      <family val="2"/>
    </font>
    <font>
      <b/>
      <i/>
      <sz val="10"/>
      <color rgb="FF000000"/>
      <name val="Arial"/>
      <family val="2"/>
    </font>
    <font>
      <sz val="10"/>
      <color rgb="FF000000"/>
      <name val="Arial"/>
      <family val="2"/>
    </font>
    <font>
      <b/>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3">
    <xf numFmtId="0" fontId="0" fillId="0" borderId="0" xfId="0"/>
    <xf numFmtId="0" fontId="1" fillId="2" borderId="0" xfId="0" applyFont="1" applyFill="1"/>
    <xf numFmtId="0" fontId="2" fillId="2" borderId="0" xfId="0" applyFont="1" applyFill="1"/>
    <xf numFmtId="0" fontId="3" fillId="2" borderId="0" xfId="0" applyFont="1" applyFill="1"/>
    <xf numFmtId="49" fontId="1" fillId="3" borderId="0" xfId="0" applyNumberFormat="1" applyFont="1" applyFill="1" applyAlignment="1">
      <alignment horizontal="left"/>
    </xf>
    <xf numFmtId="0" fontId="1" fillId="4" borderId="0" xfId="0" applyFont="1" applyFill="1" applyAlignment="1">
      <alignment vertical="center"/>
    </xf>
    <xf numFmtId="0" fontId="1" fillId="0" borderId="0" xfId="0" applyFont="1"/>
    <xf numFmtId="0" fontId="4" fillId="3"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8" fillId="2" borderId="0" xfId="0" applyFont="1" applyFill="1" applyAlignment="1">
      <alignment vertical="top" wrapText="1"/>
    </xf>
    <xf numFmtId="0" fontId="1" fillId="2" borderId="0" xfId="0" applyFont="1" applyFill="1" applyAlignment="1">
      <alignment vertical="top"/>
    </xf>
    <xf numFmtId="0" fontId="1" fillId="2" borderId="0" xfId="0" applyFont="1" applyFill="1" applyAlignment="1">
      <alignment vertical="top" wrapText="1"/>
    </xf>
    <xf numFmtId="0" fontId="1" fillId="3" borderId="0" xfId="0" applyFont="1" applyFill="1"/>
    <xf numFmtId="0" fontId="1" fillId="0" borderId="0" xfId="0" applyFont="1" applyAlignment="1">
      <alignment horizontal="justify" vertical="top" wrapText="1"/>
    </xf>
    <xf numFmtId="0" fontId="7" fillId="0" borderId="0" xfId="0" applyFont="1" applyAlignment="1">
      <alignment horizontal="left" wrapText="1"/>
    </xf>
    <xf numFmtId="0" fontId="1" fillId="0" borderId="0" xfId="0" applyFont="1" applyAlignment="1">
      <alignment wrapText="1"/>
    </xf>
    <xf numFmtId="0" fontId="1"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 fillId="0" borderId="12" xfId="0" applyFont="1" applyBorder="1" applyAlignment="1">
      <alignment vertical="center" wrapText="1"/>
    </xf>
    <xf numFmtId="0" fontId="11" fillId="0" borderId="9" xfId="0" applyFont="1" applyBorder="1" applyAlignment="1">
      <alignment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9" xfId="0" applyFont="1" applyBorder="1" applyAlignment="1">
      <alignment wrapText="1"/>
    </xf>
    <xf numFmtId="0" fontId="3" fillId="0" borderId="15" xfId="0" applyFont="1" applyBorder="1" applyAlignment="1">
      <alignment horizontal="left" vertical="top" wrapText="1"/>
    </xf>
    <xf numFmtId="0" fontId="9" fillId="0" borderId="0" xfId="0" applyFont="1"/>
    <xf numFmtId="0" fontId="11" fillId="0" borderId="0" xfId="0" applyFont="1" applyAlignment="1">
      <alignment wrapText="1"/>
    </xf>
    <xf numFmtId="0" fontId="9" fillId="3" borderId="16" xfId="0" applyFont="1" applyFill="1" applyBorder="1" applyAlignment="1">
      <alignment vertical="top" wrapText="1"/>
    </xf>
    <xf numFmtId="0" fontId="5" fillId="3" borderId="15" xfId="0" applyFont="1" applyFill="1" applyBorder="1"/>
    <xf numFmtId="0" fontId="5" fillId="3" borderId="15" xfId="0" applyFont="1" applyFill="1" applyBorder="1" applyAlignment="1">
      <alignment vertical="top"/>
    </xf>
    <xf numFmtId="0" fontId="5" fillId="3" borderId="16" xfId="0" applyFont="1" applyFill="1" applyBorder="1" applyAlignment="1">
      <alignment horizontal="left" vertical="top"/>
    </xf>
    <xf numFmtId="0" fontId="5" fillId="3" borderId="16" xfId="0" applyFont="1" applyFill="1" applyBorder="1" applyAlignment="1">
      <alignment horizontal="center" wrapText="1"/>
    </xf>
    <xf numFmtId="164" fontId="5" fillId="3" borderId="0" xfId="0" applyNumberFormat="1" applyFont="1" applyFill="1"/>
    <xf numFmtId="0" fontId="12" fillId="3" borderId="16" xfId="0" applyFont="1" applyFill="1" applyBorder="1" applyAlignment="1">
      <alignment horizontal="fill"/>
    </xf>
    <xf numFmtId="165" fontId="5" fillId="0" borderId="0" xfId="0" applyNumberFormat="1" applyFont="1" applyAlignment="1">
      <alignment horizontal="right"/>
    </xf>
    <xf numFmtId="0" fontId="5" fillId="3" borderId="16" xfId="0" applyFont="1" applyFill="1" applyBorder="1"/>
    <xf numFmtId="0" fontId="12" fillId="3" borderId="0" xfId="0" applyFont="1" applyFill="1"/>
    <xf numFmtId="0" fontId="5" fillId="3" borderId="0" xfId="0" applyFont="1" applyFill="1"/>
    <xf numFmtId="0" fontId="9" fillId="3" borderId="0" xfId="0" applyFont="1" applyFill="1"/>
    <xf numFmtId="0" fontId="12" fillId="2" borderId="16" xfId="0" applyFont="1" applyFill="1" applyBorder="1" applyAlignment="1">
      <alignment vertical="top"/>
    </xf>
    <xf numFmtId="0" fontId="5" fillId="3" borderId="17" xfId="0" applyFont="1" applyFill="1" applyBorder="1" applyAlignment="1">
      <alignment vertical="top"/>
    </xf>
    <xf numFmtId="0" fontId="5" fillId="3" borderId="16" xfId="0" applyFont="1" applyFill="1" applyBorder="1" applyAlignment="1">
      <alignment horizontal="left" vertical="top" wrapText="1"/>
    </xf>
    <xf numFmtId="0" fontId="10" fillId="3" borderId="0" xfId="0" applyFont="1" applyFill="1" applyAlignment="1">
      <alignment horizontal="left"/>
    </xf>
    <xf numFmtId="0" fontId="12" fillId="3" borderId="0" xfId="0" applyFont="1" applyFill="1" applyAlignment="1">
      <alignment horizontal="fill"/>
    </xf>
    <xf numFmtId="0" fontId="12" fillId="3" borderId="0" xfId="0" applyFont="1" applyFill="1" applyAlignment="1">
      <alignment vertical="top" wrapText="1"/>
    </xf>
    <xf numFmtId="0" fontId="9" fillId="3" borderId="0" xfId="0" applyFont="1" applyFill="1" applyAlignment="1">
      <alignment vertical="top" wrapText="1"/>
    </xf>
    <xf numFmtId="0" fontId="12" fillId="3" borderId="0" xfId="0" applyFont="1" applyFill="1" applyAlignment="1">
      <alignment vertical="top"/>
    </xf>
    <xf numFmtId="0" fontId="5" fillId="3" borderId="16" xfId="0" applyFont="1" applyFill="1" applyBorder="1" applyAlignment="1">
      <alignment wrapText="1"/>
    </xf>
    <xf numFmtId="0" fontId="9" fillId="3" borderId="0" xfId="0" applyFont="1" applyFill="1" applyAlignment="1">
      <alignment vertical="top"/>
    </xf>
    <xf numFmtId="0" fontId="9" fillId="3" borderId="16" xfId="0" applyFont="1" applyFill="1" applyBorder="1" applyAlignment="1">
      <alignment vertical="top"/>
    </xf>
    <xf numFmtId="0" fontId="5" fillId="3" borderId="16" xfId="0" applyFont="1" applyFill="1" applyBorder="1" applyAlignment="1">
      <alignment horizontal="fill"/>
    </xf>
    <xf numFmtId="0" fontId="5" fillId="3" borderId="0" xfId="0" applyFont="1" applyFill="1" applyAlignment="1">
      <alignment horizontal="fill"/>
    </xf>
    <xf numFmtId="0" fontId="5" fillId="3" borderId="17" xfId="0" applyFont="1" applyFill="1" applyBorder="1" applyAlignment="1">
      <alignment horizontal="left" vertical="top"/>
    </xf>
    <xf numFmtId="165" fontId="5" fillId="0" borderId="0" xfId="0" applyNumberFormat="1" applyFont="1" applyAlignment="1">
      <alignment horizontal="right"/>
    </xf>
    <xf numFmtId="0" fontId="5" fillId="2" borderId="0" xfId="0" applyFont="1" applyFill="1"/>
    <xf numFmtId="0" fontId="5" fillId="3" borderId="16" xfId="0" applyFont="1" applyFill="1" applyBorder="1" applyAlignment="1">
      <alignment vertical="top"/>
    </xf>
    <xf numFmtId="165" fontId="5" fillId="0" borderId="0" xfId="0" applyNumberFormat="1" applyFont="1" applyAlignment="1">
      <alignment horizontal="right"/>
    </xf>
    <xf numFmtId="164" fontId="5" fillId="3" borderId="16" xfId="0" applyNumberFormat="1" applyFont="1" applyFill="1" applyBorder="1" applyAlignment="1">
      <alignment horizontal="right"/>
    </xf>
    <xf numFmtId="164" fontId="5" fillId="2" borderId="0" xfId="0" applyNumberFormat="1" applyFont="1" applyFill="1"/>
    <xf numFmtId="165" fontId="5" fillId="0" borderId="0" xfId="0" applyNumberFormat="1" applyFont="1" applyAlignment="1">
      <alignment horizontal="right"/>
    </xf>
    <xf numFmtId="0" fontId="5" fillId="3" borderId="0" xfId="0" applyFont="1" applyFill="1" applyAlignment="1">
      <alignment horizontal="left" vertical="top" wrapText="1"/>
    </xf>
    <xf numFmtId="0" fontId="5" fillId="3" borderId="0" xfId="0" applyFont="1" applyFill="1" applyAlignment="1">
      <alignment horizontal="right"/>
    </xf>
    <xf numFmtId="165" fontId="5" fillId="0" borderId="0" xfId="0" applyNumberFormat="1" applyFont="1" applyAlignment="1">
      <alignment horizontal="right"/>
    </xf>
    <xf numFmtId="0" fontId="10" fillId="3" borderId="0" xfId="0" applyFont="1" applyFill="1"/>
    <xf numFmtId="0" fontId="5" fillId="2" borderId="0" xfId="0" applyFont="1" applyFill="1" applyAlignment="1">
      <alignment vertical="top" wrapText="1"/>
    </xf>
    <xf numFmtId="0" fontId="5" fillId="3" borderId="17" xfId="0" applyFont="1" applyFill="1" applyBorder="1" applyAlignment="1">
      <alignment vertical="top" wrapText="1"/>
    </xf>
    <xf numFmtId="0" fontId="5" fillId="3" borderId="17" xfId="0" applyFont="1" applyFill="1" applyBorder="1"/>
    <xf numFmtId="0" fontId="5" fillId="3" borderId="16" xfId="0" applyFont="1" applyFill="1" applyBorder="1" applyAlignment="1">
      <alignment vertical="top" wrapText="1"/>
    </xf>
    <xf numFmtId="164" fontId="5" fillId="3" borderId="0" xfId="0" applyNumberFormat="1" applyFont="1" applyFill="1" applyAlignment="1">
      <alignment horizontal="right"/>
    </xf>
    <xf numFmtId="165" fontId="5" fillId="0" borderId="0" xfId="0" applyNumberFormat="1" applyFont="1" applyAlignment="1">
      <alignment horizontal="right"/>
    </xf>
    <xf numFmtId="165" fontId="5" fillId="0" borderId="0" xfId="0" applyNumberFormat="1" applyFont="1" applyAlignment="1">
      <alignment horizontal="right"/>
    </xf>
    <xf numFmtId="165" fontId="5" fillId="0" borderId="0" xfId="0" applyNumberFormat="1" applyFont="1" applyAlignment="1">
      <alignment horizontal="right"/>
    </xf>
    <xf numFmtId="165" fontId="5" fillId="0" borderId="0" xfId="0" applyNumberFormat="1" applyFont="1" applyAlignment="1">
      <alignment horizontal="right"/>
    </xf>
    <xf numFmtId="0" fontId="12" fillId="3" borderId="0" xfId="0" applyFont="1" applyFill="1" applyAlignment="1">
      <alignment horizontal="right"/>
    </xf>
    <xf numFmtId="0" fontId="5" fillId="3" borderId="16" xfId="0" applyFont="1" applyFill="1" applyBorder="1" applyAlignment="1">
      <alignment horizontal="left"/>
    </xf>
    <xf numFmtId="165" fontId="5" fillId="0" borderId="0" xfId="0" applyNumberFormat="1" applyFont="1" applyAlignment="1">
      <alignment horizontal="right"/>
    </xf>
    <xf numFmtId="165" fontId="5" fillId="0" borderId="0" xfId="0" applyNumberFormat="1" applyFont="1" applyAlignment="1">
      <alignment horizontal="right"/>
    </xf>
    <xf numFmtId="165" fontId="5" fillId="0" borderId="0" xfId="0" applyNumberFormat="1" applyFont="1" applyAlignment="1">
      <alignment horizontal="right"/>
    </xf>
    <xf numFmtId="165" fontId="5" fillId="0" borderId="0" xfId="0" applyNumberFormat="1" applyFont="1" applyAlignment="1">
      <alignment horizontal="right"/>
    </xf>
    <xf numFmtId="0" fontId="5" fillId="0" borderId="0" xfId="0" applyFont="1" applyAlignment="1">
      <alignment horizontal="left" vertical="top"/>
    </xf>
    <xf numFmtId="0" fontId="9" fillId="0" borderId="16" xfId="0" applyFont="1" applyBorder="1"/>
    <xf numFmtId="165" fontId="5" fillId="0" borderId="0" xfId="0" applyNumberFormat="1" applyFont="1" applyAlignment="1">
      <alignment horizontal="right"/>
    </xf>
    <xf numFmtId="165" fontId="5" fillId="0" borderId="0" xfId="0" applyNumberFormat="1" applyFont="1" applyAlignment="1">
      <alignment horizontal="right"/>
    </xf>
    <xf numFmtId="0" fontId="20" fillId="3" borderId="0" xfId="0" applyFont="1" applyFill="1" applyAlignment="1">
      <alignment vertical="top"/>
    </xf>
    <xf numFmtId="2" fontId="20" fillId="2" borderId="16" xfId="0" applyNumberFormat="1" applyFont="1" applyFill="1" applyBorder="1" applyAlignment="1">
      <alignment vertical="top"/>
    </xf>
    <xf numFmtId="0" fontId="20" fillId="2" borderId="16" xfId="0" applyFont="1" applyFill="1" applyBorder="1" applyAlignment="1">
      <alignment vertical="top"/>
    </xf>
    <xf numFmtId="0" fontId="21" fillId="3" borderId="0" xfId="0" applyFont="1" applyFill="1"/>
    <xf numFmtId="0" fontId="21" fillId="3" borderId="16" xfId="0" applyFont="1" applyFill="1" applyBorder="1" applyAlignment="1">
      <alignment horizontal="left" vertical="top"/>
    </xf>
    <xf numFmtId="0" fontId="21" fillId="3" borderId="17" xfId="0" applyFont="1" applyFill="1" applyBorder="1" applyAlignment="1">
      <alignment vertical="top"/>
    </xf>
    <xf numFmtId="0" fontId="21" fillId="3" borderId="17" xfId="0" applyFont="1" applyFill="1" applyBorder="1" applyAlignment="1">
      <alignment horizontal="left" vertical="top"/>
    </xf>
    <xf numFmtId="0" fontId="21" fillId="3" borderId="16" xfId="0" applyFont="1" applyFill="1" applyBorder="1" applyAlignment="1">
      <alignment wrapText="1"/>
    </xf>
    <xf numFmtId="0" fontId="21" fillId="3" borderId="16" xfId="0" applyFont="1" applyFill="1" applyBorder="1"/>
    <xf numFmtId="0" fontId="21" fillId="3" borderId="16" xfId="0" applyFont="1" applyFill="1" applyBorder="1" applyAlignment="1">
      <alignment horizontal="left" vertical="top" wrapText="1"/>
    </xf>
    <xf numFmtId="0" fontId="22" fillId="3" borderId="0" xfId="0" applyFont="1" applyFill="1" applyAlignment="1">
      <alignment horizontal="left"/>
    </xf>
    <xf numFmtId="0" fontId="20" fillId="2" borderId="0" xfId="0" applyFont="1" applyFill="1"/>
    <xf numFmtId="164" fontId="21" fillId="3" borderId="0" xfId="0" applyNumberFormat="1" applyFont="1" applyFill="1"/>
    <xf numFmtId="0" fontId="21" fillId="3" borderId="16" xfId="0" applyFont="1" applyFill="1" applyBorder="1" applyAlignment="1">
      <alignment horizontal="fill"/>
    </xf>
    <xf numFmtId="0" fontId="21" fillId="3" borderId="0" xfId="0" applyFont="1" applyFill="1" applyAlignment="1">
      <alignment horizontal="fill"/>
    </xf>
    <xf numFmtId="0" fontId="21" fillId="3" borderId="0" xfId="0" applyFont="1" applyFill="1" applyAlignment="1">
      <alignment horizontal="left" vertical="top" wrapText="1"/>
    </xf>
    <xf numFmtId="0" fontId="21" fillId="3" borderId="16" xfId="0" applyFont="1" applyFill="1" applyBorder="1" applyAlignment="1">
      <alignment vertical="top"/>
    </xf>
    <xf numFmtId="0" fontId="21" fillId="3" borderId="16" xfId="0" applyFont="1" applyFill="1" applyBorder="1" applyAlignment="1">
      <alignment horizontal="center"/>
    </xf>
    <xf numFmtId="0" fontId="21" fillId="3" borderId="16" xfId="0" applyFont="1" applyFill="1" applyBorder="1" applyAlignment="1">
      <alignment horizontal="right"/>
    </xf>
    <xf numFmtId="0" fontId="21" fillId="3" borderId="0" xfId="0" applyFont="1" applyFill="1" applyAlignment="1">
      <alignment horizontal="center"/>
    </xf>
    <xf numFmtId="0" fontId="20" fillId="3" borderId="0" xfId="0" applyFont="1" applyFill="1" applyAlignment="1">
      <alignment horizontal="fill"/>
    </xf>
    <xf numFmtId="0" fontId="20" fillId="3" borderId="0" xfId="0" applyFont="1" applyFill="1" applyAlignment="1">
      <alignment horizontal="left"/>
    </xf>
    <xf numFmtId="0" fontId="21" fillId="3" borderId="0" xfId="0" applyFont="1" applyFill="1" applyAlignment="1">
      <alignment horizontal="right"/>
    </xf>
    <xf numFmtId="0" fontId="20" fillId="3" borderId="0" xfId="0" applyFont="1" applyFill="1"/>
    <xf numFmtId="0" fontId="20" fillId="3" borderId="16" xfId="0" applyFont="1" applyFill="1" applyBorder="1" applyAlignment="1">
      <alignment horizontal="fill"/>
    </xf>
    <xf numFmtId="164" fontId="21" fillId="3" borderId="16" xfId="0" applyNumberFormat="1" applyFont="1" applyFill="1" applyBorder="1" applyAlignment="1">
      <alignment horizontal="right"/>
    </xf>
    <xf numFmtId="0" fontId="21" fillId="3" borderId="16" xfId="0" applyFont="1" applyFill="1" applyBorder="1" applyAlignment="1">
      <alignment vertical="top" wrapText="1"/>
    </xf>
    <xf numFmtId="164" fontId="21" fillId="3" borderId="0" xfId="0" applyNumberFormat="1" applyFont="1" applyFill="1" applyAlignment="1">
      <alignment horizontal="right"/>
    </xf>
    <xf numFmtId="0" fontId="21" fillId="2" borderId="0" xfId="0" applyFont="1" applyFill="1" applyAlignment="1">
      <alignment vertical="top" wrapText="1"/>
    </xf>
    <xf numFmtId="0" fontId="21" fillId="3" borderId="17" xfId="0" applyFont="1" applyFill="1" applyBorder="1" applyAlignment="1">
      <alignment vertical="top" wrapText="1"/>
    </xf>
    <xf numFmtId="0" fontId="21" fillId="3" borderId="17" xfId="0" applyFont="1" applyFill="1" applyBorder="1"/>
    <xf numFmtId="0" fontId="13" fillId="0" borderId="0" xfId="0" applyFont="1" applyFill="1"/>
    <xf numFmtId="0" fontId="20" fillId="0" borderId="0" xfId="0" applyFont="1" applyFill="1" applyAlignment="1">
      <alignment horizontal="fill"/>
    </xf>
    <xf numFmtId="0" fontId="21" fillId="0" borderId="0" xfId="0" applyFont="1" applyFill="1"/>
    <xf numFmtId="0" fontId="0" fillId="0" borderId="0" xfId="0" applyFill="1"/>
    <xf numFmtId="0" fontId="13" fillId="3" borderId="16" xfId="0" applyFont="1" applyFill="1" applyBorder="1" applyAlignment="1">
      <alignment vertical="top" wrapText="1"/>
    </xf>
    <xf numFmtId="0" fontId="13" fillId="3" borderId="0" xfId="0" applyFont="1" applyFill="1"/>
    <xf numFmtId="0" fontId="0" fillId="2" borderId="0" xfId="0" applyFill="1"/>
    <xf numFmtId="0" fontId="24" fillId="5" borderId="1" xfId="0" applyFont="1" applyFill="1" applyBorder="1"/>
    <xf numFmtId="0" fontId="24" fillId="5" borderId="2" xfId="0" applyFont="1" applyFill="1" applyBorder="1"/>
    <xf numFmtId="0" fontId="24" fillId="5" borderId="3" xfId="0" applyFont="1" applyFill="1" applyBorder="1"/>
    <xf numFmtId="0" fontId="0" fillId="5" borderId="4" xfId="0" applyFill="1" applyBorder="1"/>
    <xf numFmtId="0" fontId="0" fillId="5" borderId="0" xfId="0" applyFill="1"/>
    <xf numFmtId="0" fontId="0" fillId="5" borderId="5" xfId="0" applyFill="1" applyBorder="1"/>
    <xf numFmtId="0" fontId="25" fillId="5" borderId="4" xfId="0" applyFont="1" applyFill="1" applyBorder="1" applyAlignment="1">
      <alignment horizontal="left"/>
    </xf>
    <xf numFmtId="0" fontId="24" fillId="5" borderId="0" xfId="0" applyFont="1" applyFill="1" applyAlignment="1">
      <alignment horizontal="left"/>
    </xf>
    <xf numFmtId="0" fontId="22" fillId="5" borderId="0" xfId="0" applyFont="1" applyFill="1" applyAlignment="1">
      <alignment horizontal="left" wrapText="1"/>
    </xf>
    <xf numFmtId="0" fontId="22" fillId="5" borderId="5" xfId="0" applyFont="1" applyFill="1" applyBorder="1" applyAlignment="1">
      <alignment horizontal="left" wrapText="1"/>
    </xf>
    <xf numFmtId="0" fontId="25" fillId="5" borderId="4" xfId="0" applyFont="1" applyFill="1" applyBorder="1"/>
    <xf numFmtId="0" fontId="0" fillId="2" borderId="0" xfId="0" applyFill="1" applyAlignment="1">
      <alignment vertical="center"/>
    </xf>
    <xf numFmtId="0" fontId="22" fillId="5" borderId="0" xfId="0" applyFont="1" applyFill="1" applyAlignment="1">
      <alignment vertical="center" wrapText="1"/>
    </xf>
    <xf numFmtId="0" fontId="22" fillId="5" borderId="5" xfId="0" applyFont="1" applyFill="1" applyBorder="1" applyAlignment="1">
      <alignment vertical="center" wrapText="1"/>
    </xf>
    <xf numFmtId="0" fontId="26" fillId="5" borderId="4"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5"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5" borderId="0" xfId="0" applyFont="1" applyFill="1" applyAlignment="1">
      <alignment horizontal="left" vertical="center"/>
    </xf>
    <xf numFmtId="0" fontId="16" fillId="5" borderId="5" xfId="0" applyFont="1" applyFill="1" applyBorder="1" applyAlignment="1">
      <alignment horizontal="left" vertical="center"/>
    </xf>
    <xf numFmtId="0" fontId="16" fillId="5" borderId="4" xfId="0" applyFont="1" applyFill="1" applyBorder="1"/>
    <xf numFmtId="0" fontId="16" fillId="5" borderId="0" xfId="0" applyFont="1" applyFill="1"/>
    <xf numFmtId="0" fontId="16" fillId="5" borderId="5" xfId="0" applyFont="1" applyFill="1" applyBorder="1"/>
    <xf numFmtId="0" fontId="16" fillId="5" borderId="6" xfId="0" applyFont="1" applyFill="1" applyBorder="1"/>
    <xf numFmtId="0" fontId="16" fillId="5" borderId="7" xfId="0" applyFont="1" applyFill="1" applyBorder="1"/>
    <xf numFmtId="0" fontId="16" fillId="2" borderId="0" xfId="0" applyFont="1" applyFill="1"/>
    <xf numFmtId="0" fontId="24" fillId="2" borderId="0" xfId="0" applyFont="1" applyFill="1" applyAlignment="1">
      <alignment horizontal="justify" vertical="top"/>
    </xf>
    <xf numFmtId="0" fontId="27"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0" applyFont="1" applyFill="1" applyAlignment="1">
      <alignment horizontal="justify" vertical="top" wrapText="1"/>
    </xf>
    <xf numFmtId="0" fontId="28" fillId="2" borderId="0" xfId="0" applyFont="1" applyFill="1" applyAlignment="1">
      <alignment horizontal="justify" vertical="top" wrapText="1"/>
    </xf>
    <xf numFmtId="0" fontId="16" fillId="0" borderId="0" xfId="0" applyFont="1" applyAlignment="1">
      <alignment horizontal="justify" vertical="top" wrapText="1"/>
    </xf>
    <xf numFmtId="0" fontId="25" fillId="2" borderId="0" xfId="0" applyFont="1" applyFill="1" applyAlignment="1">
      <alignment horizontal="justify" vertical="top" wrapText="1"/>
    </xf>
    <xf numFmtId="0" fontId="26" fillId="2" borderId="0" xfId="0" applyFont="1" applyFill="1" applyAlignment="1">
      <alignment horizontal="justify" vertical="top" wrapText="1"/>
    </xf>
    <xf numFmtId="0" fontId="16" fillId="3" borderId="0" xfId="0" applyFont="1" applyFill="1" applyAlignment="1">
      <alignment horizontal="justify" wrapText="1"/>
    </xf>
    <xf numFmtId="0" fontId="26" fillId="3" borderId="0" xfId="0" applyFont="1" applyFill="1" applyAlignment="1">
      <alignment horizontal="justify" vertical="top" wrapText="1"/>
    </xf>
    <xf numFmtId="0" fontId="27" fillId="3" borderId="0" xfId="0" applyFont="1" applyFill="1" applyAlignment="1">
      <alignment horizontal="justify" vertical="top"/>
    </xf>
    <xf numFmtId="0" fontId="26" fillId="2" borderId="0" xfId="0" applyFont="1" applyFill="1" applyAlignment="1">
      <alignment horizontal="left" vertical="top" wrapText="1"/>
    </xf>
    <xf numFmtId="0" fontId="16" fillId="2" borderId="0" xfId="0" applyFont="1" applyFill="1" applyAlignment="1">
      <alignment horizontal="left" vertical="top" wrapText="1"/>
    </xf>
    <xf numFmtId="0" fontId="27" fillId="2" borderId="0" xfId="0" applyFont="1" applyFill="1" applyAlignment="1">
      <alignment horizontal="left" vertical="top" wrapText="1"/>
    </xf>
    <xf numFmtId="0" fontId="23" fillId="3" borderId="0" xfId="0" applyFont="1" applyFill="1"/>
    <xf numFmtId="0" fontId="17" fillId="2" borderId="0" xfId="0" applyFont="1" applyFill="1" applyAlignment="1">
      <alignment horizontal="justify" vertical="top" wrapText="1"/>
    </xf>
    <xf numFmtId="0" fontId="17" fillId="0" borderId="0" xfId="0" applyFont="1" applyAlignment="1">
      <alignment horizontal="justify" vertical="top" wrapText="1"/>
    </xf>
    <xf numFmtId="0" fontId="25" fillId="3" borderId="0" xfId="0" applyFont="1" applyFill="1" applyAlignment="1">
      <alignment horizontal="justify" vertical="top" wrapText="1"/>
    </xf>
    <xf numFmtId="0" fontId="23" fillId="0" borderId="0" xfId="0" applyFont="1"/>
    <xf numFmtId="0" fontId="29" fillId="0" borderId="0" xfId="0" applyFont="1" applyAlignment="1">
      <alignment horizontal="left" vertical="center" wrapText="1" indent="1"/>
    </xf>
    <xf numFmtId="0" fontId="28" fillId="0" borderId="0" xfId="0" applyFont="1" applyAlignment="1">
      <alignment horizontal="justify" vertical="center" wrapText="1"/>
    </xf>
    <xf numFmtId="0" fontId="31" fillId="0" borderId="0" xfId="0" applyFont="1"/>
    <xf numFmtId="0" fontId="1" fillId="4" borderId="0" xfId="0" applyFont="1" applyFill="1" applyAlignment="1">
      <alignment vertical="center"/>
    </xf>
    <xf numFmtId="0" fontId="1" fillId="0" borderId="0" xfId="0" applyFont="1"/>
    <xf numFmtId="0" fontId="3" fillId="4" borderId="0" xfId="0" applyFont="1" applyFill="1" applyAlignment="1">
      <alignment vertical="center"/>
    </xf>
    <xf numFmtId="0" fontId="25" fillId="5" borderId="4" xfId="0" applyFont="1" applyFill="1" applyBorder="1" applyAlignment="1">
      <alignment horizontal="left" vertical="center"/>
    </xf>
    <xf numFmtId="0" fontId="25" fillId="5" borderId="0" xfId="0" applyFont="1" applyFill="1" applyAlignment="1">
      <alignment horizontal="left" vertical="center"/>
    </xf>
    <xf numFmtId="0" fontId="25" fillId="5" borderId="5" xfId="0" applyFont="1" applyFill="1" applyBorder="1" applyAlignment="1">
      <alignment horizontal="left" vertical="center"/>
    </xf>
    <xf numFmtId="0" fontId="22" fillId="5" borderId="4" xfId="0" applyFont="1" applyFill="1" applyBorder="1" applyAlignment="1">
      <alignment horizontal="left" vertical="top" wrapText="1"/>
    </xf>
    <xf numFmtId="0" fontId="22" fillId="5" borderId="0" xfId="0" applyFont="1" applyFill="1" applyAlignment="1">
      <alignment horizontal="left" vertical="top" wrapText="1"/>
    </xf>
    <xf numFmtId="0" fontId="16" fillId="5" borderId="8"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5" borderId="0" xfId="0" applyFont="1" applyFill="1" applyAlignment="1">
      <alignment horizontal="left" vertical="top" wrapText="1"/>
    </xf>
    <xf numFmtId="0" fontId="16" fillId="5" borderId="5" xfId="0" applyFont="1" applyFill="1" applyBorder="1" applyAlignment="1">
      <alignment horizontal="left" vertical="top" wrapText="1"/>
    </xf>
    <xf numFmtId="0" fontId="25" fillId="5" borderId="4" xfId="0" applyFont="1" applyFill="1" applyBorder="1" applyAlignment="1">
      <alignment horizontal="left"/>
    </xf>
    <xf numFmtId="0" fontId="25" fillId="5" borderId="0" xfId="0" applyFont="1" applyFill="1" applyAlignment="1">
      <alignment horizontal="left"/>
    </xf>
    <xf numFmtId="0" fontId="25" fillId="5" borderId="5" xfId="0" applyFont="1" applyFill="1" applyBorder="1" applyAlignment="1">
      <alignment horizontal="left"/>
    </xf>
    <xf numFmtId="0" fontId="15" fillId="5" borderId="4" xfId="0" applyFont="1" applyFill="1" applyBorder="1" applyAlignment="1">
      <alignment horizontal="left" vertical="top" wrapText="1"/>
    </xf>
    <xf numFmtId="0" fontId="15" fillId="5" borderId="0" xfId="0" applyFont="1" applyFill="1" applyAlignment="1">
      <alignment horizontal="left" vertical="top" wrapText="1"/>
    </xf>
    <xf numFmtId="0" fontId="15" fillId="5" borderId="5"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2" borderId="0" xfId="0" applyFont="1" applyFill="1" applyAlignment="1">
      <alignment horizontal="left" vertical="top" wrapText="1"/>
    </xf>
    <xf numFmtId="0" fontId="15" fillId="5" borderId="4" xfId="0" applyFont="1" applyFill="1" applyBorder="1" applyAlignment="1">
      <alignment horizontal="left" vertical="center" wrapText="1"/>
    </xf>
    <xf numFmtId="0" fontId="15" fillId="5" borderId="0" xfId="0" applyFont="1" applyFill="1" applyAlignment="1">
      <alignment horizontal="left" vertical="center"/>
    </xf>
    <xf numFmtId="0" fontId="15" fillId="5" borderId="5" xfId="0" applyFont="1" applyFill="1" applyBorder="1" applyAlignment="1">
      <alignment horizontal="left" vertical="center"/>
    </xf>
    <xf numFmtId="0" fontId="16" fillId="5" borderId="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5"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5" fillId="5" borderId="0" xfId="0" applyFont="1" applyFill="1" applyAlignment="1">
      <alignment horizontal="left" vertical="center" wrapText="1"/>
    </xf>
    <xf numFmtId="0" fontId="25" fillId="5" borderId="5"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0" xfId="0" applyFont="1" applyFill="1" applyAlignment="1">
      <alignment horizontal="left" vertical="center" wrapText="1"/>
    </xf>
    <xf numFmtId="0" fontId="5" fillId="3" borderId="15" xfId="0" applyFont="1" applyFill="1" applyBorder="1" applyAlignment="1">
      <alignment horizontal="left" vertical="top" wrapText="1"/>
    </xf>
    <xf numFmtId="0" fontId="5" fillId="3" borderId="16" xfId="0" applyFont="1" applyFill="1" applyBorder="1" applyAlignment="1">
      <alignment horizontal="left" vertical="top" wrapText="1"/>
    </xf>
    <xf numFmtId="0" fontId="12" fillId="2" borderId="0" xfId="0" applyFont="1" applyFill="1"/>
    <xf numFmtId="0" fontId="20" fillId="2" borderId="16" xfId="0" applyFont="1" applyFill="1" applyBorder="1" applyAlignment="1">
      <alignment horizontal="left" vertical="top" wrapText="1"/>
    </xf>
    <xf numFmtId="0" fontId="12" fillId="2" borderId="16" xfId="0" applyFont="1" applyFill="1" applyBorder="1" applyAlignment="1">
      <alignment horizontal="left" vertical="top" wrapText="1"/>
    </xf>
    <xf numFmtId="0" fontId="20" fillId="2" borderId="16" xfId="0" applyFont="1" applyFill="1" applyBorder="1" applyAlignment="1">
      <alignment vertical="top" wrapText="1"/>
    </xf>
    <xf numFmtId="0" fontId="9" fillId="0" borderId="16" xfId="0" applyFont="1" applyBorder="1" applyAlignment="1">
      <alignment vertical="top" wrapText="1"/>
    </xf>
    <xf numFmtId="0" fontId="5" fillId="3" borderId="17" xfId="0" applyFont="1" applyFill="1" applyBorder="1" applyAlignment="1">
      <alignment vertical="top" wrapText="1"/>
    </xf>
    <xf numFmtId="0" fontId="5" fillId="3" borderId="0" xfId="0" applyFont="1" applyFill="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12</xdr:row>
      <xdr:rowOff>30480</xdr:rowOff>
    </xdr:from>
    <xdr:to>
      <xdr:col>8</xdr:col>
      <xdr:colOff>38100</xdr:colOff>
      <xdr:row>12</xdr:row>
      <xdr:rowOff>2788920</xdr:rowOff>
    </xdr:to>
    <xdr:pic>
      <xdr:nvPicPr>
        <xdr:cNvPr id="2" name="Afbeelding 1">
          <a:extLst>
            <a:ext uri="{FF2B5EF4-FFF2-40B4-BE49-F238E27FC236}">
              <a16:creationId xmlns:a16="http://schemas.microsoft.com/office/drawing/2014/main" id="{82C77034-676A-4BE9-9444-3A545FFE7315}"/>
            </a:ext>
          </a:extLst>
        </xdr:cNvPr>
        <xdr:cNvPicPr>
          <a:picLocks noChangeAspect="1"/>
        </xdr:cNvPicPr>
      </xdr:nvPicPr>
      <xdr:blipFill>
        <a:blip xmlns:r="http://schemas.openxmlformats.org/officeDocument/2006/relationships" r:embed="rId1"/>
        <a:stretch>
          <a:fillRect/>
        </a:stretch>
      </xdr:blipFill>
      <xdr:spPr>
        <a:xfrm>
          <a:off x="372110" y="11346180"/>
          <a:ext cx="4593590" cy="2758440"/>
        </a:xfrm>
        <a:prstGeom prst="rect">
          <a:avLst/>
        </a:prstGeom>
      </xdr:spPr>
    </xdr:pic>
    <xdr:clientData/>
  </xdr:twoCellAnchor>
  <xdr:twoCellAnchor editAs="oneCell">
    <xdr:from>
      <xdr:col>1</xdr:col>
      <xdr:colOff>129540</xdr:colOff>
      <xdr:row>23</xdr:row>
      <xdr:rowOff>815340</xdr:rowOff>
    </xdr:from>
    <xdr:to>
      <xdr:col>13</xdr:col>
      <xdr:colOff>502920</xdr:colOff>
      <xdr:row>25</xdr:row>
      <xdr:rowOff>60960</xdr:rowOff>
    </xdr:to>
    <xdr:pic>
      <xdr:nvPicPr>
        <xdr:cNvPr id="3" name="Afbeelding 2">
          <a:extLst>
            <a:ext uri="{FF2B5EF4-FFF2-40B4-BE49-F238E27FC236}">
              <a16:creationId xmlns:a16="http://schemas.microsoft.com/office/drawing/2014/main" id="{147B606C-9310-4C9A-AEDA-2E5D75F7FF10}"/>
            </a:ext>
          </a:extLst>
        </xdr:cNvPr>
        <xdr:cNvPicPr>
          <a:picLocks noChangeAspect="1"/>
        </xdr:cNvPicPr>
      </xdr:nvPicPr>
      <xdr:blipFill>
        <a:blip xmlns:r="http://schemas.openxmlformats.org/officeDocument/2006/relationships" r:embed="rId2"/>
        <a:stretch>
          <a:fillRect/>
        </a:stretch>
      </xdr:blipFill>
      <xdr:spPr>
        <a:xfrm>
          <a:off x="478790" y="23961090"/>
          <a:ext cx="8221980" cy="2890520"/>
        </a:xfrm>
        <a:prstGeom prst="rect">
          <a:avLst/>
        </a:prstGeom>
      </xdr:spPr>
    </xdr:pic>
    <xdr:clientData/>
  </xdr:twoCellAnchor>
  <xdr:twoCellAnchor editAs="oneCell">
    <xdr:from>
      <xdr:col>6</xdr:col>
      <xdr:colOff>160020</xdr:colOff>
      <xdr:row>32</xdr:row>
      <xdr:rowOff>624190</xdr:rowOff>
    </xdr:from>
    <xdr:to>
      <xdr:col>13</xdr:col>
      <xdr:colOff>510540</xdr:colOff>
      <xdr:row>34</xdr:row>
      <xdr:rowOff>2077808</xdr:rowOff>
    </xdr:to>
    <xdr:pic>
      <xdr:nvPicPr>
        <xdr:cNvPr id="4" name="Afbeelding 3">
          <a:extLst>
            <a:ext uri="{FF2B5EF4-FFF2-40B4-BE49-F238E27FC236}">
              <a16:creationId xmlns:a16="http://schemas.microsoft.com/office/drawing/2014/main" id="{FF25484F-DB66-498A-8C7E-9303E31F7D48}"/>
            </a:ext>
          </a:extLst>
        </xdr:cNvPr>
        <xdr:cNvPicPr>
          <a:picLocks noChangeAspect="1"/>
        </xdr:cNvPicPr>
      </xdr:nvPicPr>
      <xdr:blipFill>
        <a:blip xmlns:r="http://schemas.openxmlformats.org/officeDocument/2006/relationships" r:embed="rId3"/>
        <a:stretch>
          <a:fillRect/>
        </a:stretch>
      </xdr:blipFill>
      <xdr:spPr>
        <a:xfrm>
          <a:off x="3779520" y="35447590"/>
          <a:ext cx="4928870" cy="2310868"/>
        </a:xfrm>
        <a:prstGeom prst="rect">
          <a:avLst/>
        </a:prstGeom>
      </xdr:spPr>
    </xdr:pic>
    <xdr:clientData/>
  </xdr:twoCellAnchor>
  <xdr:twoCellAnchor editAs="oneCell">
    <xdr:from>
      <xdr:col>1</xdr:col>
      <xdr:colOff>0</xdr:colOff>
      <xdr:row>19</xdr:row>
      <xdr:rowOff>0</xdr:rowOff>
    </xdr:from>
    <xdr:to>
      <xdr:col>12</xdr:col>
      <xdr:colOff>60960</xdr:colOff>
      <xdr:row>20</xdr:row>
      <xdr:rowOff>655320</xdr:rowOff>
    </xdr:to>
    <xdr:pic>
      <xdr:nvPicPr>
        <xdr:cNvPr id="5" name="Afbeelding 4">
          <a:extLst>
            <a:ext uri="{FF2B5EF4-FFF2-40B4-BE49-F238E27FC236}">
              <a16:creationId xmlns:a16="http://schemas.microsoft.com/office/drawing/2014/main" id="{DF92C6E2-F412-463D-B9BB-E5D6FA53047B}"/>
            </a:ext>
          </a:extLst>
        </xdr:cNvPr>
        <xdr:cNvPicPr>
          <a:picLocks noChangeAspect="1"/>
        </xdr:cNvPicPr>
      </xdr:nvPicPr>
      <xdr:blipFill>
        <a:blip xmlns:r="http://schemas.openxmlformats.org/officeDocument/2006/relationships" r:embed="rId4"/>
        <a:stretch>
          <a:fillRect/>
        </a:stretch>
      </xdr:blipFill>
      <xdr:spPr>
        <a:xfrm>
          <a:off x="349250" y="16954500"/>
          <a:ext cx="7255510" cy="5328920"/>
        </a:xfrm>
        <a:prstGeom prst="rect">
          <a:avLst/>
        </a:prstGeom>
      </xdr:spPr>
    </xdr:pic>
    <xdr:clientData/>
  </xdr:twoCellAnchor>
  <xdr:twoCellAnchor editAs="oneCell">
    <xdr:from>
      <xdr:col>1</xdr:col>
      <xdr:colOff>84666</xdr:colOff>
      <xdr:row>8</xdr:row>
      <xdr:rowOff>22754</xdr:rowOff>
    </xdr:from>
    <xdr:to>
      <xdr:col>11</xdr:col>
      <xdr:colOff>236748</xdr:colOff>
      <xdr:row>8</xdr:row>
      <xdr:rowOff>4328583</xdr:rowOff>
    </xdr:to>
    <xdr:pic>
      <xdr:nvPicPr>
        <xdr:cNvPr id="6" name="Afbeelding 5">
          <a:extLst>
            <a:ext uri="{FF2B5EF4-FFF2-40B4-BE49-F238E27FC236}">
              <a16:creationId xmlns:a16="http://schemas.microsoft.com/office/drawing/2014/main" id="{EB1E0FBE-36E2-49CF-A19F-D8CD5FAF02D7}"/>
            </a:ext>
          </a:extLst>
        </xdr:cNvPr>
        <xdr:cNvPicPr>
          <a:picLocks noChangeAspect="1"/>
        </xdr:cNvPicPr>
      </xdr:nvPicPr>
      <xdr:blipFill>
        <a:blip xmlns:r="http://schemas.openxmlformats.org/officeDocument/2006/relationships" r:embed="rId5"/>
        <a:stretch>
          <a:fillRect/>
        </a:stretch>
      </xdr:blipFill>
      <xdr:spPr>
        <a:xfrm>
          <a:off x="433916" y="5598054"/>
          <a:ext cx="6692582" cy="4305829"/>
        </a:xfrm>
        <a:prstGeom prst="rect">
          <a:avLst/>
        </a:prstGeom>
      </xdr:spPr>
    </xdr:pic>
    <xdr:clientData/>
  </xdr:twoCellAnchor>
  <xdr:twoCellAnchor editAs="oneCell">
    <xdr:from>
      <xdr:col>8</xdr:col>
      <xdr:colOff>200466</xdr:colOff>
      <xdr:row>12</xdr:row>
      <xdr:rowOff>1275292</xdr:rowOff>
    </xdr:from>
    <xdr:to>
      <xdr:col>13</xdr:col>
      <xdr:colOff>359766</xdr:colOff>
      <xdr:row>14</xdr:row>
      <xdr:rowOff>2421</xdr:rowOff>
    </xdr:to>
    <xdr:pic>
      <xdr:nvPicPr>
        <xdr:cNvPr id="7" name="Afbeelding 6">
          <a:extLst>
            <a:ext uri="{FF2B5EF4-FFF2-40B4-BE49-F238E27FC236}">
              <a16:creationId xmlns:a16="http://schemas.microsoft.com/office/drawing/2014/main" id="{8EA3EFBD-6555-4DBF-A041-BC75174F62FF}"/>
            </a:ext>
          </a:extLst>
        </xdr:cNvPr>
        <xdr:cNvPicPr>
          <a:picLocks noChangeAspect="1"/>
        </xdr:cNvPicPr>
      </xdr:nvPicPr>
      <xdr:blipFill>
        <a:blip xmlns:r="http://schemas.openxmlformats.org/officeDocument/2006/relationships" r:embed="rId6"/>
        <a:stretch>
          <a:fillRect/>
        </a:stretch>
      </xdr:blipFill>
      <xdr:spPr>
        <a:xfrm>
          <a:off x="5128066" y="12590992"/>
          <a:ext cx="3429550" cy="2613329"/>
        </a:xfrm>
        <a:prstGeom prst="rect">
          <a:avLst/>
        </a:prstGeom>
      </xdr:spPr>
    </xdr:pic>
    <xdr:clientData/>
  </xdr:twoCellAnchor>
  <xdr:twoCellAnchor editAs="oneCell">
    <xdr:from>
      <xdr:col>1</xdr:col>
      <xdr:colOff>111124</xdr:colOff>
      <xdr:row>30</xdr:row>
      <xdr:rowOff>54406</xdr:rowOff>
    </xdr:from>
    <xdr:to>
      <xdr:col>12</xdr:col>
      <xdr:colOff>40318</xdr:colOff>
      <xdr:row>31</xdr:row>
      <xdr:rowOff>634999</xdr:rowOff>
    </xdr:to>
    <xdr:pic>
      <xdr:nvPicPr>
        <xdr:cNvPr id="8" name="Afbeelding 7">
          <a:extLst>
            <a:ext uri="{FF2B5EF4-FFF2-40B4-BE49-F238E27FC236}">
              <a16:creationId xmlns:a16="http://schemas.microsoft.com/office/drawing/2014/main" id="{2D6F8D0C-95DD-4577-90FC-836E97517024}"/>
            </a:ext>
          </a:extLst>
        </xdr:cNvPr>
        <xdr:cNvPicPr>
          <a:picLocks noChangeAspect="1"/>
        </xdr:cNvPicPr>
      </xdr:nvPicPr>
      <xdr:blipFill>
        <a:blip xmlns:r="http://schemas.openxmlformats.org/officeDocument/2006/relationships" r:embed="rId7"/>
        <a:stretch>
          <a:fillRect/>
        </a:stretch>
      </xdr:blipFill>
      <xdr:spPr>
        <a:xfrm>
          <a:off x="460374" y="29366006"/>
          <a:ext cx="7123744" cy="5438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273050</xdr:colOff>
      <xdr:row>13</xdr:row>
      <xdr:rowOff>82550</xdr:rowOff>
    </xdr:from>
    <xdr:to>
      <xdr:col>0</xdr:col>
      <xdr:colOff>6235700</xdr:colOff>
      <xdr:row>15</xdr:row>
      <xdr:rowOff>381000</xdr:rowOff>
    </xdr:to>
    <xdr:pic>
      <xdr:nvPicPr>
        <xdr:cNvPr id="2" name="Afbeelding 1">
          <a:extLst>
            <a:ext uri="{FF2B5EF4-FFF2-40B4-BE49-F238E27FC236}">
              <a16:creationId xmlns:a16="http://schemas.microsoft.com/office/drawing/2014/main" id="{6DFA20A3-6283-43CA-A1DB-115D3A0A1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050" y="5016500"/>
          <a:ext cx="5962650" cy="349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SSBSocZekOnderzoek_SEC1/Werk/Project_Werkhervattingskansen_na_WW/2018/Docum/5-Rapport/181211%20Arbeidsmarktpositie%20na%20instroom%20in%20de%20WW%202018_leeswijzer(toelich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houd"/>
      <sheetName val="Toelichting"/>
      <sheetName val="Tabel 1a"/>
      <sheetName val="Tabel 1b"/>
      <sheetName val="Tabel 2a"/>
      <sheetName val="Tabel 2b"/>
      <sheetName val="Tabel 3a"/>
      <sheetName val="Tabel 3b"/>
      <sheetName val="Tabel 4a"/>
      <sheetName val="Tabel 4b"/>
      <sheetName val="Tabel 5a"/>
      <sheetName val="Tabel 5b"/>
      <sheetName val="Tabel 6a"/>
      <sheetName val="Tabel 6b"/>
      <sheetName val="Tabel 7a"/>
      <sheetName val="Tabel 7b"/>
      <sheetName val="Tabel 8a"/>
      <sheetName val="Tabel 8b"/>
      <sheetName val="Tabel 9a"/>
      <sheetName val="Tabel 9b"/>
      <sheetName val="Tabel 10"/>
      <sheetName val="Tabel 11"/>
      <sheetName val="Tabel 12"/>
      <sheetName val="Tabel 13"/>
    </sheetNames>
    <sheetDataSet>
      <sheetData sheetId="0"/>
      <sheetData sheetId="1"/>
      <sheetData sheetId="2">
        <row r="82">
          <cell r="A82" t="str">
            <v>- Overige uitkeringen – Dit bestand bevat gegevens van alle personen die in een bepaald jaar een uitkering anders dan AO of WW hebben ontvangen. Het gaat onder andere om uitkeringen in het kader van de Ziektewet (ZW).</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57"/>
  <sheetViews>
    <sheetView showGridLines="0" tabSelected="1" zoomScaleNormal="100" workbookViewId="0"/>
  </sheetViews>
  <sheetFormatPr defaultColWidth="10.7265625" defaultRowHeight="14.5" x14ac:dyDescent="0.35"/>
  <sheetData>
    <row r="3" spans="1:1" ht="18" customHeight="1" x14ac:dyDescent="0.4">
      <c r="A3" s="2" t="s">
        <v>250</v>
      </c>
    </row>
    <row r="4" spans="1:1" ht="18" customHeight="1" x14ac:dyDescent="0.4">
      <c r="A4" s="2" t="s">
        <v>251</v>
      </c>
    </row>
    <row r="7" spans="1:1" x14ac:dyDescent="0.35">
      <c r="A7" s="3"/>
    </row>
    <row r="8" spans="1:1" x14ac:dyDescent="0.35">
      <c r="A8" s="3" t="s">
        <v>252</v>
      </c>
    </row>
    <row r="9" spans="1:1" x14ac:dyDescent="0.35">
      <c r="A9" s="3"/>
    </row>
    <row r="10" spans="1:1" x14ac:dyDescent="0.35">
      <c r="A10" s="3"/>
    </row>
    <row r="11" spans="1:1" x14ac:dyDescent="0.35">
      <c r="A11" s="3"/>
    </row>
    <row r="12" spans="1:1" x14ac:dyDescent="0.35">
      <c r="A12" s="3"/>
    </row>
    <row r="56" spans="1:1" x14ac:dyDescent="0.35">
      <c r="A56" s="1" t="s">
        <v>119</v>
      </c>
    </row>
    <row r="57" spans="1:1" x14ac:dyDescent="0.35">
      <c r="A57" s="4" t="s">
        <v>283</v>
      </c>
    </row>
  </sheetData>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F38"/>
  <sheetViews>
    <sheetView showGridLines="0" zoomScaleNormal="100" workbookViewId="0"/>
  </sheetViews>
  <sheetFormatPr defaultColWidth="10.7265625" defaultRowHeight="14.5" x14ac:dyDescent="0.35"/>
  <cols>
    <col min="1" max="1" width="29.26953125" customWidth="1"/>
    <col min="2" max="3" width="1.7265625" customWidth="1"/>
    <col min="4" max="8" width="9.7265625" customWidth="1"/>
    <col min="9" max="9" width="13" customWidth="1"/>
    <col min="10" max="10" width="9.7265625" customWidth="1"/>
    <col min="11" max="11" width="13.7265625" customWidth="1"/>
    <col min="12" max="13" width="9.7265625" customWidth="1"/>
    <col min="257" max="257" width="29.26953125" customWidth="1"/>
    <col min="258" max="259" width="1.7265625" customWidth="1"/>
    <col min="260" max="264" width="9.7265625" customWidth="1"/>
    <col min="265" max="265" width="13" customWidth="1"/>
    <col min="266" max="266" width="9.7265625" customWidth="1"/>
    <col min="267" max="267" width="13.7265625" customWidth="1"/>
    <col min="268" max="269" width="9.7265625" customWidth="1"/>
    <col min="513" max="513" width="29.26953125" customWidth="1"/>
    <col min="514" max="515" width="1.7265625" customWidth="1"/>
    <col min="516" max="520" width="9.7265625" customWidth="1"/>
    <col min="521" max="521" width="13" customWidth="1"/>
    <col min="522" max="522" width="9.7265625" customWidth="1"/>
    <col min="523" max="523" width="13.7265625" customWidth="1"/>
    <col min="524" max="525" width="9.7265625" customWidth="1"/>
    <col min="769" max="769" width="29.26953125" customWidth="1"/>
    <col min="770" max="771" width="1.7265625" customWidth="1"/>
    <col min="772" max="776" width="9.7265625" customWidth="1"/>
    <col min="777" max="777" width="13" customWidth="1"/>
    <col min="778" max="778" width="9.7265625" customWidth="1"/>
    <col min="779" max="779" width="13.7265625" customWidth="1"/>
    <col min="780" max="781" width="9.7265625" customWidth="1"/>
    <col min="1025" max="1025" width="29.26953125" customWidth="1"/>
    <col min="1026" max="1027" width="1.7265625" customWidth="1"/>
    <col min="1028" max="1032" width="9.7265625" customWidth="1"/>
    <col min="1033" max="1033" width="13" customWidth="1"/>
    <col min="1034" max="1034" width="9.7265625" customWidth="1"/>
    <col min="1035" max="1035" width="13.7265625" customWidth="1"/>
    <col min="1036" max="1037" width="9.7265625" customWidth="1"/>
    <col min="1281" max="1281" width="29.26953125" customWidth="1"/>
    <col min="1282" max="1283" width="1.7265625" customWidth="1"/>
    <col min="1284" max="1288" width="9.7265625" customWidth="1"/>
    <col min="1289" max="1289" width="13" customWidth="1"/>
    <col min="1290" max="1290" width="9.7265625" customWidth="1"/>
    <col min="1291" max="1291" width="13.7265625" customWidth="1"/>
    <col min="1292" max="1293" width="9.7265625" customWidth="1"/>
    <col min="1537" max="1537" width="29.26953125" customWidth="1"/>
    <col min="1538" max="1539" width="1.7265625" customWidth="1"/>
    <col min="1540" max="1544" width="9.7265625" customWidth="1"/>
    <col min="1545" max="1545" width="13" customWidth="1"/>
    <col min="1546" max="1546" width="9.7265625" customWidth="1"/>
    <col min="1547" max="1547" width="13.7265625" customWidth="1"/>
    <col min="1548" max="1549" width="9.7265625" customWidth="1"/>
    <col min="1793" max="1793" width="29.26953125" customWidth="1"/>
    <col min="1794" max="1795" width="1.7265625" customWidth="1"/>
    <col min="1796" max="1800" width="9.7265625" customWidth="1"/>
    <col min="1801" max="1801" width="13" customWidth="1"/>
    <col min="1802" max="1802" width="9.7265625" customWidth="1"/>
    <col min="1803" max="1803" width="13.7265625" customWidth="1"/>
    <col min="1804" max="1805" width="9.7265625" customWidth="1"/>
    <col min="2049" max="2049" width="29.26953125" customWidth="1"/>
    <col min="2050" max="2051" width="1.7265625" customWidth="1"/>
    <col min="2052" max="2056" width="9.7265625" customWidth="1"/>
    <col min="2057" max="2057" width="13" customWidth="1"/>
    <col min="2058" max="2058" width="9.7265625" customWidth="1"/>
    <col min="2059" max="2059" width="13.7265625" customWidth="1"/>
    <col min="2060" max="2061" width="9.7265625" customWidth="1"/>
    <col min="2305" max="2305" width="29.26953125" customWidth="1"/>
    <col min="2306" max="2307" width="1.7265625" customWidth="1"/>
    <col min="2308" max="2312" width="9.7265625" customWidth="1"/>
    <col min="2313" max="2313" width="13" customWidth="1"/>
    <col min="2314" max="2314" width="9.7265625" customWidth="1"/>
    <col min="2315" max="2315" width="13.7265625" customWidth="1"/>
    <col min="2316" max="2317" width="9.7265625" customWidth="1"/>
    <col min="2561" max="2561" width="29.26953125" customWidth="1"/>
    <col min="2562" max="2563" width="1.7265625" customWidth="1"/>
    <col min="2564" max="2568" width="9.7265625" customWidth="1"/>
    <col min="2569" max="2569" width="13" customWidth="1"/>
    <col min="2570" max="2570" width="9.7265625" customWidth="1"/>
    <col min="2571" max="2571" width="13.7265625" customWidth="1"/>
    <col min="2572" max="2573" width="9.7265625" customWidth="1"/>
    <col min="2817" max="2817" width="29.26953125" customWidth="1"/>
    <col min="2818" max="2819" width="1.7265625" customWidth="1"/>
    <col min="2820" max="2824" width="9.7265625" customWidth="1"/>
    <col min="2825" max="2825" width="13" customWidth="1"/>
    <col min="2826" max="2826" width="9.7265625" customWidth="1"/>
    <col min="2827" max="2827" width="13.7265625" customWidth="1"/>
    <col min="2828" max="2829" width="9.7265625" customWidth="1"/>
    <col min="3073" max="3073" width="29.26953125" customWidth="1"/>
    <col min="3074" max="3075" width="1.7265625" customWidth="1"/>
    <col min="3076" max="3080" width="9.7265625" customWidth="1"/>
    <col min="3081" max="3081" width="13" customWidth="1"/>
    <col min="3082" max="3082" width="9.7265625" customWidth="1"/>
    <col min="3083" max="3083" width="13.7265625" customWidth="1"/>
    <col min="3084" max="3085" width="9.7265625" customWidth="1"/>
    <col min="3329" max="3329" width="29.26953125" customWidth="1"/>
    <col min="3330" max="3331" width="1.7265625" customWidth="1"/>
    <col min="3332" max="3336" width="9.7265625" customWidth="1"/>
    <col min="3337" max="3337" width="13" customWidth="1"/>
    <col min="3338" max="3338" width="9.7265625" customWidth="1"/>
    <col min="3339" max="3339" width="13.7265625" customWidth="1"/>
    <col min="3340" max="3341" width="9.7265625" customWidth="1"/>
    <col min="3585" max="3585" width="29.26953125" customWidth="1"/>
    <col min="3586" max="3587" width="1.7265625" customWidth="1"/>
    <col min="3588" max="3592" width="9.7265625" customWidth="1"/>
    <col min="3593" max="3593" width="13" customWidth="1"/>
    <col min="3594" max="3594" width="9.7265625" customWidth="1"/>
    <col min="3595" max="3595" width="13.7265625" customWidth="1"/>
    <col min="3596" max="3597" width="9.7265625" customWidth="1"/>
    <col min="3841" max="3841" width="29.26953125" customWidth="1"/>
    <col min="3842" max="3843" width="1.7265625" customWidth="1"/>
    <col min="3844" max="3848" width="9.7265625" customWidth="1"/>
    <col min="3849" max="3849" width="13" customWidth="1"/>
    <col min="3850" max="3850" width="9.7265625" customWidth="1"/>
    <col min="3851" max="3851" width="13.7265625" customWidth="1"/>
    <col min="3852" max="3853" width="9.7265625" customWidth="1"/>
    <col min="4097" max="4097" width="29.26953125" customWidth="1"/>
    <col min="4098" max="4099" width="1.7265625" customWidth="1"/>
    <col min="4100" max="4104" width="9.7265625" customWidth="1"/>
    <col min="4105" max="4105" width="13" customWidth="1"/>
    <col min="4106" max="4106" width="9.7265625" customWidth="1"/>
    <col min="4107" max="4107" width="13.7265625" customWidth="1"/>
    <col min="4108" max="4109" width="9.7265625" customWidth="1"/>
    <col min="4353" max="4353" width="29.26953125" customWidth="1"/>
    <col min="4354" max="4355" width="1.7265625" customWidth="1"/>
    <col min="4356" max="4360" width="9.7265625" customWidth="1"/>
    <col min="4361" max="4361" width="13" customWidth="1"/>
    <col min="4362" max="4362" width="9.7265625" customWidth="1"/>
    <col min="4363" max="4363" width="13.7265625" customWidth="1"/>
    <col min="4364" max="4365" width="9.7265625" customWidth="1"/>
    <col min="4609" max="4609" width="29.26953125" customWidth="1"/>
    <col min="4610" max="4611" width="1.7265625" customWidth="1"/>
    <col min="4612" max="4616" width="9.7265625" customWidth="1"/>
    <col min="4617" max="4617" width="13" customWidth="1"/>
    <col min="4618" max="4618" width="9.7265625" customWidth="1"/>
    <col min="4619" max="4619" width="13.7265625" customWidth="1"/>
    <col min="4620" max="4621" width="9.7265625" customWidth="1"/>
    <col min="4865" max="4865" width="29.26953125" customWidth="1"/>
    <col min="4866" max="4867" width="1.7265625" customWidth="1"/>
    <col min="4868" max="4872" width="9.7265625" customWidth="1"/>
    <col min="4873" max="4873" width="13" customWidth="1"/>
    <col min="4874" max="4874" width="9.7265625" customWidth="1"/>
    <col min="4875" max="4875" width="13.7265625" customWidth="1"/>
    <col min="4876" max="4877" width="9.7265625" customWidth="1"/>
    <col min="5121" max="5121" width="29.26953125" customWidth="1"/>
    <col min="5122" max="5123" width="1.7265625" customWidth="1"/>
    <col min="5124" max="5128" width="9.7265625" customWidth="1"/>
    <col min="5129" max="5129" width="13" customWidth="1"/>
    <col min="5130" max="5130" width="9.7265625" customWidth="1"/>
    <col min="5131" max="5131" width="13.7265625" customWidth="1"/>
    <col min="5132" max="5133" width="9.7265625" customWidth="1"/>
    <col min="5377" max="5377" width="29.26953125" customWidth="1"/>
    <col min="5378" max="5379" width="1.7265625" customWidth="1"/>
    <col min="5380" max="5384" width="9.7265625" customWidth="1"/>
    <col min="5385" max="5385" width="13" customWidth="1"/>
    <col min="5386" max="5386" width="9.7265625" customWidth="1"/>
    <col min="5387" max="5387" width="13.7265625" customWidth="1"/>
    <col min="5388" max="5389" width="9.7265625" customWidth="1"/>
    <col min="5633" max="5633" width="29.26953125" customWidth="1"/>
    <col min="5634" max="5635" width="1.7265625" customWidth="1"/>
    <col min="5636" max="5640" width="9.7265625" customWidth="1"/>
    <col min="5641" max="5641" width="13" customWidth="1"/>
    <col min="5642" max="5642" width="9.7265625" customWidth="1"/>
    <col min="5643" max="5643" width="13.7265625" customWidth="1"/>
    <col min="5644" max="5645" width="9.7265625" customWidth="1"/>
    <col min="5889" max="5889" width="29.26953125" customWidth="1"/>
    <col min="5890" max="5891" width="1.7265625" customWidth="1"/>
    <col min="5892" max="5896" width="9.7265625" customWidth="1"/>
    <col min="5897" max="5897" width="13" customWidth="1"/>
    <col min="5898" max="5898" width="9.7265625" customWidth="1"/>
    <col min="5899" max="5899" width="13.7265625" customWidth="1"/>
    <col min="5900" max="5901" width="9.7265625" customWidth="1"/>
    <col min="6145" max="6145" width="29.26953125" customWidth="1"/>
    <col min="6146" max="6147" width="1.7265625" customWidth="1"/>
    <col min="6148" max="6152" width="9.7265625" customWidth="1"/>
    <col min="6153" max="6153" width="13" customWidth="1"/>
    <col min="6154" max="6154" width="9.7265625" customWidth="1"/>
    <col min="6155" max="6155" width="13.7265625" customWidth="1"/>
    <col min="6156" max="6157" width="9.7265625" customWidth="1"/>
    <col min="6401" max="6401" width="29.26953125" customWidth="1"/>
    <col min="6402" max="6403" width="1.7265625" customWidth="1"/>
    <col min="6404" max="6408" width="9.7265625" customWidth="1"/>
    <col min="6409" max="6409" width="13" customWidth="1"/>
    <col min="6410" max="6410" width="9.7265625" customWidth="1"/>
    <col min="6411" max="6411" width="13.7265625" customWidth="1"/>
    <col min="6412" max="6413" width="9.7265625" customWidth="1"/>
    <col min="6657" max="6657" width="29.26953125" customWidth="1"/>
    <col min="6658" max="6659" width="1.7265625" customWidth="1"/>
    <col min="6660" max="6664" width="9.7265625" customWidth="1"/>
    <col min="6665" max="6665" width="13" customWidth="1"/>
    <col min="6666" max="6666" width="9.7265625" customWidth="1"/>
    <col min="6667" max="6667" width="13.7265625" customWidth="1"/>
    <col min="6668" max="6669" width="9.7265625" customWidth="1"/>
    <col min="6913" max="6913" width="29.26953125" customWidth="1"/>
    <col min="6914" max="6915" width="1.7265625" customWidth="1"/>
    <col min="6916" max="6920" width="9.7265625" customWidth="1"/>
    <col min="6921" max="6921" width="13" customWidth="1"/>
    <col min="6922" max="6922" width="9.7265625" customWidth="1"/>
    <col min="6923" max="6923" width="13.7265625" customWidth="1"/>
    <col min="6924" max="6925" width="9.7265625" customWidth="1"/>
    <col min="7169" max="7169" width="29.26953125" customWidth="1"/>
    <col min="7170" max="7171" width="1.7265625" customWidth="1"/>
    <col min="7172" max="7176" width="9.7265625" customWidth="1"/>
    <col min="7177" max="7177" width="13" customWidth="1"/>
    <col min="7178" max="7178" width="9.7265625" customWidth="1"/>
    <col min="7179" max="7179" width="13.7265625" customWidth="1"/>
    <col min="7180" max="7181" width="9.7265625" customWidth="1"/>
    <col min="7425" max="7425" width="29.26953125" customWidth="1"/>
    <col min="7426" max="7427" width="1.7265625" customWidth="1"/>
    <col min="7428" max="7432" width="9.7265625" customWidth="1"/>
    <col min="7433" max="7433" width="13" customWidth="1"/>
    <col min="7434" max="7434" width="9.7265625" customWidth="1"/>
    <col min="7435" max="7435" width="13.7265625" customWidth="1"/>
    <col min="7436" max="7437" width="9.7265625" customWidth="1"/>
    <col min="7681" max="7681" width="29.26953125" customWidth="1"/>
    <col min="7682" max="7683" width="1.7265625" customWidth="1"/>
    <col min="7684" max="7688" width="9.7265625" customWidth="1"/>
    <col min="7689" max="7689" width="13" customWidth="1"/>
    <col min="7690" max="7690" width="9.7265625" customWidth="1"/>
    <col min="7691" max="7691" width="13.7265625" customWidth="1"/>
    <col min="7692" max="7693" width="9.7265625" customWidth="1"/>
    <col min="7937" max="7937" width="29.26953125" customWidth="1"/>
    <col min="7938" max="7939" width="1.7265625" customWidth="1"/>
    <col min="7940" max="7944" width="9.7265625" customWidth="1"/>
    <col min="7945" max="7945" width="13" customWidth="1"/>
    <col min="7946" max="7946" width="9.7265625" customWidth="1"/>
    <col min="7947" max="7947" width="13.7265625" customWidth="1"/>
    <col min="7948" max="7949" width="9.7265625" customWidth="1"/>
    <col min="8193" max="8193" width="29.26953125" customWidth="1"/>
    <col min="8194" max="8195" width="1.7265625" customWidth="1"/>
    <col min="8196" max="8200" width="9.7265625" customWidth="1"/>
    <col min="8201" max="8201" width="13" customWidth="1"/>
    <col min="8202" max="8202" width="9.7265625" customWidth="1"/>
    <col min="8203" max="8203" width="13.7265625" customWidth="1"/>
    <col min="8204" max="8205" width="9.7265625" customWidth="1"/>
    <col min="8449" max="8449" width="29.26953125" customWidth="1"/>
    <col min="8450" max="8451" width="1.7265625" customWidth="1"/>
    <col min="8452" max="8456" width="9.7265625" customWidth="1"/>
    <col min="8457" max="8457" width="13" customWidth="1"/>
    <col min="8458" max="8458" width="9.7265625" customWidth="1"/>
    <col min="8459" max="8459" width="13.7265625" customWidth="1"/>
    <col min="8460" max="8461" width="9.7265625" customWidth="1"/>
    <col min="8705" max="8705" width="29.26953125" customWidth="1"/>
    <col min="8706" max="8707" width="1.7265625" customWidth="1"/>
    <col min="8708" max="8712" width="9.7265625" customWidth="1"/>
    <col min="8713" max="8713" width="13" customWidth="1"/>
    <col min="8714" max="8714" width="9.7265625" customWidth="1"/>
    <col min="8715" max="8715" width="13.7265625" customWidth="1"/>
    <col min="8716" max="8717" width="9.7265625" customWidth="1"/>
    <col min="8961" max="8961" width="29.26953125" customWidth="1"/>
    <col min="8962" max="8963" width="1.7265625" customWidth="1"/>
    <col min="8964" max="8968" width="9.7265625" customWidth="1"/>
    <col min="8969" max="8969" width="13" customWidth="1"/>
    <col min="8970" max="8970" width="9.7265625" customWidth="1"/>
    <col min="8971" max="8971" width="13.7265625" customWidth="1"/>
    <col min="8972" max="8973" width="9.7265625" customWidth="1"/>
    <col min="9217" max="9217" width="29.26953125" customWidth="1"/>
    <col min="9218" max="9219" width="1.7265625" customWidth="1"/>
    <col min="9220" max="9224" width="9.7265625" customWidth="1"/>
    <col min="9225" max="9225" width="13" customWidth="1"/>
    <col min="9226" max="9226" width="9.7265625" customWidth="1"/>
    <col min="9227" max="9227" width="13.7265625" customWidth="1"/>
    <col min="9228" max="9229" width="9.7265625" customWidth="1"/>
    <col min="9473" max="9473" width="29.26953125" customWidth="1"/>
    <col min="9474" max="9475" width="1.7265625" customWidth="1"/>
    <col min="9476" max="9480" width="9.7265625" customWidth="1"/>
    <col min="9481" max="9481" width="13" customWidth="1"/>
    <col min="9482" max="9482" width="9.7265625" customWidth="1"/>
    <col min="9483" max="9483" width="13.7265625" customWidth="1"/>
    <col min="9484" max="9485" width="9.7265625" customWidth="1"/>
    <col min="9729" max="9729" width="29.26953125" customWidth="1"/>
    <col min="9730" max="9731" width="1.7265625" customWidth="1"/>
    <col min="9732" max="9736" width="9.7265625" customWidth="1"/>
    <col min="9737" max="9737" width="13" customWidth="1"/>
    <col min="9738" max="9738" width="9.7265625" customWidth="1"/>
    <col min="9739" max="9739" width="13.7265625" customWidth="1"/>
    <col min="9740" max="9741" width="9.7265625" customWidth="1"/>
    <col min="9985" max="9985" width="29.26953125" customWidth="1"/>
    <col min="9986" max="9987" width="1.7265625" customWidth="1"/>
    <col min="9988" max="9992" width="9.7265625" customWidth="1"/>
    <col min="9993" max="9993" width="13" customWidth="1"/>
    <col min="9994" max="9994" width="9.7265625" customWidth="1"/>
    <col min="9995" max="9995" width="13.7265625" customWidth="1"/>
    <col min="9996" max="9997" width="9.7265625" customWidth="1"/>
    <col min="10241" max="10241" width="29.26953125" customWidth="1"/>
    <col min="10242" max="10243" width="1.7265625" customWidth="1"/>
    <col min="10244" max="10248" width="9.7265625" customWidth="1"/>
    <col min="10249" max="10249" width="13" customWidth="1"/>
    <col min="10250" max="10250" width="9.7265625" customWidth="1"/>
    <col min="10251" max="10251" width="13.7265625" customWidth="1"/>
    <col min="10252" max="10253" width="9.7265625" customWidth="1"/>
    <col min="10497" max="10497" width="29.26953125" customWidth="1"/>
    <col min="10498" max="10499" width="1.7265625" customWidth="1"/>
    <col min="10500" max="10504" width="9.7265625" customWidth="1"/>
    <col min="10505" max="10505" width="13" customWidth="1"/>
    <col min="10506" max="10506" width="9.7265625" customWidth="1"/>
    <col min="10507" max="10507" width="13.7265625" customWidth="1"/>
    <col min="10508" max="10509" width="9.7265625" customWidth="1"/>
    <col min="10753" max="10753" width="29.26953125" customWidth="1"/>
    <col min="10754" max="10755" width="1.7265625" customWidth="1"/>
    <col min="10756" max="10760" width="9.7265625" customWidth="1"/>
    <col min="10761" max="10761" width="13" customWidth="1"/>
    <col min="10762" max="10762" width="9.7265625" customWidth="1"/>
    <col min="10763" max="10763" width="13.7265625" customWidth="1"/>
    <col min="10764" max="10765" width="9.7265625" customWidth="1"/>
    <col min="11009" max="11009" width="29.26953125" customWidth="1"/>
    <col min="11010" max="11011" width="1.7265625" customWidth="1"/>
    <col min="11012" max="11016" width="9.7265625" customWidth="1"/>
    <col min="11017" max="11017" width="13" customWidth="1"/>
    <col min="11018" max="11018" width="9.7265625" customWidth="1"/>
    <col min="11019" max="11019" width="13.7265625" customWidth="1"/>
    <col min="11020" max="11021" width="9.7265625" customWidth="1"/>
    <col min="11265" max="11265" width="29.26953125" customWidth="1"/>
    <col min="11266" max="11267" width="1.7265625" customWidth="1"/>
    <col min="11268" max="11272" width="9.7265625" customWidth="1"/>
    <col min="11273" max="11273" width="13" customWidth="1"/>
    <col min="11274" max="11274" width="9.7265625" customWidth="1"/>
    <col min="11275" max="11275" width="13.7265625" customWidth="1"/>
    <col min="11276" max="11277" width="9.7265625" customWidth="1"/>
    <col min="11521" max="11521" width="29.26953125" customWidth="1"/>
    <col min="11522" max="11523" width="1.7265625" customWidth="1"/>
    <col min="11524" max="11528" width="9.7265625" customWidth="1"/>
    <col min="11529" max="11529" width="13" customWidth="1"/>
    <col min="11530" max="11530" width="9.7265625" customWidth="1"/>
    <col min="11531" max="11531" width="13.7265625" customWidth="1"/>
    <col min="11532" max="11533" width="9.7265625" customWidth="1"/>
    <col min="11777" max="11777" width="29.26953125" customWidth="1"/>
    <col min="11778" max="11779" width="1.7265625" customWidth="1"/>
    <col min="11780" max="11784" width="9.7265625" customWidth="1"/>
    <col min="11785" max="11785" width="13" customWidth="1"/>
    <col min="11786" max="11786" width="9.7265625" customWidth="1"/>
    <col min="11787" max="11787" width="13.7265625" customWidth="1"/>
    <col min="11788" max="11789" width="9.7265625" customWidth="1"/>
    <col min="12033" max="12033" width="29.26953125" customWidth="1"/>
    <col min="12034" max="12035" width="1.7265625" customWidth="1"/>
    <col min="12036" max="12040" width="9.7265625" customWidth="1"/>
    <col min="12041" max="12041" width="13" customWidth="1"/>
    <col min="12042" max="12042" width="9.7265625" customWidth="1"/>
    <col min="12043" max="12043" width="13.7265625" customWidth="1"/>
    <col min="12044" max="12045" width="9.7265625" customWidth="1"/>
    <col min="12289" max="12289" width="29.26953125" customWidth="1"/>
    <col min="12290" max="12291" width="1.7265625" customWidth="1"/>
    <col min="12292" max="12296" width="9.7265625" customWidth="1"/>
    <col min="12297" max="12297" width="13" customWidth="1"/>
    <col min="12298" max="12298" width="9.7265625" customWidth="1"/>
    <col min="12299" max="12299" width="13.7265625" customWidth="1"/>
    <col min="12300" max="12301" width="9.7265625" customWidth="1"/>
    <col min="12545" max="12545" width="29.26953125" customWidth="1"/>
    <col min="12546" max="12547" width="1.7265625" customWidth="1"/>
    <col min="12548" max="12552" width="9.7265625" customWidth="1"/>
    <col min="12553" max="12553" width="13" customWidth="1"/>
    <col min="12554" max="12554" width="9.7265625" customWidth="1"/>
    <col min="12555" max="12555" width="13.7265625" customWidth="1"/>
    <col min="12556" max="12557" width="9.7265625" customWidth="1"/>
    <col min="12801" max="12801" width="29.26953125" customWidth="1"/>
    <col min="12802" max="12803" width="1.7265625" customWidth="1"/>
    <col min="12804" max="12808" width="9.7265625" customWidth="1"/>
    <col min="12809" max="12809" width="13" customWidth="1"/>
    <col min="12810" max="12810" width="9.7265625" customWidth="1"/>
    <col min="12811" max="12811" width="13.7265625" customWidth="1"/>
    <col min="12812" max="12813" width="9.7265625" customWidth="1"/>
    <col min="13057" max="13057" width="29.26953125" customWidth="1"/>
    <col min="13058" max="13059" width="1.7265625" customWidth="1"/>
    <col min="13060" max="13064" width="9.7265625" customWidth="1"/>
    <col min="13065" max="13065" width="13" customWidth="1"/>
    <col min="13066" max="13066" width="9.7265625" customWidth="1"/>
    <col min="13067" max="13067" width="13.7265625" customWidth="1"/>
    <col min="13068" max="13069" width="9.7265625" customWidth="1"/>
    <col min="13313" max="13313" width="29.26953125" customWidth="1"/>
    <col min="13314" max="13315" width="1.7265625" customWidth="1"/>
    <col min="13316" max="13320" width="9.7265625" customWidth="1"/>
    <col min="13321" max="13321" width="13" customWidth="1"/>
    <col min="13322" max="13322" width="9.7265625" customWidth="1"/>
    <col min="13323" max="13323" width="13.7265625" customWidth="1"/>
    <col min="13324" max="13325" width="9.7265625" customWidth="1"/>
    <col min="13569" max="13569" width="29.26953125" customWidth="1"/>
    <col min="13570" max="13571" width="1.7265625" customWidth="1"/>
    <col min="13572" max="13576" width="9.7265625" customWidth="1"/>
    <col min="13577" max="13577" width="13" customWidth="1"/>
    <col min="13578" max="13578" width="9.7265625" customWidth="1"/>
    <col min="13579" max="13579" width="13.7265625" customWidth="1"/>
    <col min="13580" max="13581" width="9.7265625" customWidth="1"/>
    <col min="13825" max="13825" width="29.26953125" customWidth="1"/>
    <col min="13826" max="13827" width="1.7265625" customWidth="1"/>
    <col min="13828" max="13832" width="9.7265625" customWidth="1"/>
    <col min="13833" max="13833" width="13" customWidth="1"/>
    <col min="13834" max="13834" width="9.7265625" customWidth="1"/>
    <col min="13835" max="13835" width="13.7265625" customWidth="1"/>
    <col min="13836" max="13837" width="9.7265625" customWidth="1"/>
    <col min="14081" max="14081" width="29.26953125" customWidth="1"/>
    <col min="14082" max="14083" width="1.7265625" customWidth="1"/>
    <col min="14084" max="14088" width="9.7265625" customWidth="1"/>
    <col min="14089" max="14089" width="13" customWidth="1"/>
    <col min="14090" max="14090" width="9.7265625" customWidth="1"/>
    <col min="14091" max="14091" width="13.7265625" customWidth="1"/>
    <col min="14092" max="14093" width="9.7265625" customWidth="1"/>
    <col min="14337" max="14337" width="29.26953125" customWidth="1"/>
    <col min="14338" max="14339" width="1.7265625" customWidth="1"/>
    <col min="14340" max="14344" width="9.7265625" customWidth="1"/>
    <col min="14345" max="14345" width="13" customWidth="1"/>
    <col min="14346" max="14346" width="9.7265625" customWidth="1"/>
    <col min="14347" max="14347" width="13.7265625" customWidth="1"/>
    <col min="14348" max="14349" width="9.7265625" customWidth="1"/>
    <col min="14593" max="14593" width="29.26953125" customWidth="1"/>
    <col min="14594" max="14595" width="1.7265625" customWidth="1"/>
    <col min="14596" max="14600" width="9.7265625" customWidth="1"/>
    <col min="14601" max="14601" width="13" customWidth="1"/>
    <col min="14602" max="14602" width="9.7265625" customWidth="1"/>
    <col min="14603" max="14603" width="13.7265625" customWidth="1"/>
    <col min="14604" max="14605" width="9.7265625" customWidth="1"/>
    <col min="14849" max="14849" width="29.26953125" customWidth="1"/>
    <col min="14850" max="14851" width="1.7265625" customWidth="1"/>
    <col min="14852" max="14856" width="9.7265625" customWidth="1"/>
    <col min="14857" max="14857" width="13" customWidth="1"/>
    <col min="14858" max="14858" width="9.7265625" customWidth="1"/>
    <col min="14859" max="14859" width="13.7265625" customWidth="1"/>
    <col min="14860" max="14861" width="9.7265625" customWidth="1"/>
    <col min="15105" max="15105" width="29.26953125" customWidth="1"/>
    <col min="15106" max="15107" width="1.7265625" customWidth="1"/>
    <col min="15108" max="15112" width="9.7265625" customWidth="1"/>
    <col min="15113" max="15113" width="13" customWidth="1"/>
    <col min="15114" max="15114" width="9.7265625" customWidth="1"/>
    <col min="15115" max="15115" width="13.7265625" customWidth="1"/>
    <col min="15116" max="15117" width="9.7265625" customWidth="1"/>
    <col min="15361" max="15361" width="29.26953125" customWidth="1"/>
    <col min="15362" max="15363" width="1.7265625" customWidth="1"/>
    <col min="15364" max="15368" width="9.7265625" customWidth="1"/>
    <col min="15369" max="15369" width="13" customWidth="1"/>
    <col min="15370" max="15370" width="9.7265625" customWidth="1"/>
    <col min="15371" max="15371" width="13.7265625" customWidth="1"/>
    <col min="15372" max="15373" width="9.7265625" customWidth="1"/>
    <col min="15617" max="15617" width="29.26953125" customWidth="1"/>
    <col min="15618" max="15619" width="1.7265625" customWidth="1"/>
    <col min="15620" max="15624" width="9.7265625" customWidth="1"/>
    <col min="15625" max="15625" width="13" customWidth="1"/>
    <col min="15626" max="15626" width="9.7265625" customWidth="1"/>
    <col min="15627" max="15627" width="13.7265625" customWidth="1"/>
    <col min="15628" max="15629" width="9.7265625" customWidth="1"/>
    <col min="15873" max="15873" width="29.26953125" customWidth="1"/>
    <col min="15874" max="15875" width="1.7265625" customWidth="1"/>
    <col min="15876" max="15880" width="9.7265625" customWidth="1"/>
    <col min="15881" max="15881" width="13" customWidth="1"/>
    <col min="15882" max="15882" width="9.7265625" customWidth="1"/>
    <col min="15883" max="15883" width="13.7265625" customWidth="1"/>
    <col min="15884" max="15885" width="9.7265625" customWidth="1"/>
    <col min="16129" max="16129" width="29.26953125" customWidth="1"/>
    <col min="16130" max="16131" width="1.7265625" customWidth="1"/>
    <col min="16132" max="16136" width="9.7265625" customWidth="1"/>
    <col min="16137" max="16137" width="13" customWidth="1"/>
    <col min="16138" max="16138" width="9.7265625" customWidth="1"/>
    <col min="16139" max="16139" width="13.7265625" customWidth="1"/>
    <col min="16140" max="16141" width="9.7265625" customWidth="1"/>
  </cols>
  <sheetData>
    <row r="1" spans="1:214" x14ac:dyDescent="0.35">
      <c r="A1" s="49" t="s">
        <v>95</v>
      </c>
      <c r="B1" s="49"/>
      <c r="C1" s="51"/>
      <c r="D1" s="51"/>
      <c r="E1" s="51"/>
      <c r="F1" s="51"/>
      <c r="G1" s="51"/>
      <c r="H1" s="51"/>
      <c r="I1" s="51"/>
      <c r="J1" s="51"/>
      <c r="K1" s="51"/>
      <c r="L1" s="51"/>
      <c r="M1" s="51"/>
    </row>
    <row r="2" spans="1:214" x14ac:dyDescent="0.35">
      <c r="A2" s="88" t="s">
        <v>296</v>
      </c>
      <c r="B2" s="42"/>
      <c r="C2" s="52"/>
      <c r="D2" s="52"/>
      <c r="E2" s="52"/>
      <c r="F2" s="52"/>
      <c r="G2" s="52"/>
      <c r="H2" s="52"/>
      <c r="I2" s="52"/>
      <c r="J2" s="52"/>
      <c r="K2" s="52"/>
      <c r="L2" s="52"/>
      <c r="M2" s="52"/>
    </row>
    <row r="3" spans="1:214" x14ac:dyDescent="0.35">
      <c r="A3" s="40"/>
      <c r="B3" s="40"/>
      <c r="D3" s="33" t="s">
        <v>57</v>
      </c>
      <c r="E3" s="58"/>
      <c r="F3" s="58"/>
      <c r="G3" s="58"/>
      <c r="H3" s="33" t="s">
        <v>58</v>
      </c>
      <c r="I3" s="58"/>
      <c r="J3" s="58"/>
      <c r="K3" s="58"/>
      <c r="L3" s="58"/>
      <c r="M3" s="58"/>
    </row>
    <row r="4" spans="1:214" ht="33.75" customHeight="1" x14ac:dyDescent="0.35">
      <c r="A4" s="50"/>
      <c r="B4" s="50"/>
      <c r="C4" s="38"/>
      <c r="D4" s="44" t="s">
        <v>59</v>
      </c>
      <c r="E4" s="44" t="s">
        <v>60</v>
      </c>
      <c r="F4" s="44" t="s">
        <v>61</v>
      </c>
      <c r="G4" s="44" t="s">
        <v>62</v>
      </c>
      <c r="H4" s="44" t="s">
        <v>63</v>
      </c>
      <c r="I4" s="44" t="s">
        <v>64</v>
      </c>
      <c r="J4" s="44" t="s">
        <v>60</v>
      </c>
      <c r="K4" s="44" t="s">
        <v>65</v>
      </c>
      <c r="L4" s="44" t="s">
        <v>61</v>
      </c>
      <c r="M4" s="44" t="s">
        <v>62</v>
      </c>
      <c r="GV4" s="40"/>
      <c r="GW4" s="40"/>
      <c r="GX4" s="40"/>
      <c r="GY4" s="40"/>
    </row>
    <row r="6" spans="1:214" x14ac:dyDescent="0.35">
      <c r="D6" s="45" t="s">
        <v>5</v>
      </c>
    </row>
    <row r="8" spans="1:214" x14ac:dyDescent="0.35">
      <c r="A8" s="206" t="s">
        <v>66</v>
      </c>
      <c r="B8" s="206"/>
      <c r="C8" s="206"/>
      <c r="D8" s="206"/>
      <c r="E8" s="206"/>
      <c r="F8" s="206"/>
      <c r="G8" s="206"/>
      <c r="H8" s="206"/>
      <c r="I8" s="206"/>
      <c r="J8" s="206"/>
      <c r="K8" s="206"/>
      <c r="L8" s="206"/>
      <c r="M8" s="206"/>
    </row>
    <row r="9" spans="1:214" x14ac:dyDescent="0.35">
      <c r="A9" s="40" t="s">
        <v>67</v>
      </c>
      <c r="B9" s="40"/>
      <c r="C9" s="35"/>
      <c r="D9" s="59">
        <v>156030</v>
      </c>
      <c r="E9" s="59">
        <v>25480</v>
      </c>
      <c r="F9" s="59">
        <v>36570</v>
      </c>
      <c r="G9" s="59">
        <v>10290</v>
      </c>
      <c r="H9" s="59">
        <v>120</v>
      </c>
      <c r="I9" s="59">
        <v>16040</v>
      </c>
      <c r="J9" s="59">
        <v>140</v>
      </c>
      <c r="K9" s="59">
        <v>4810</v>
      </c>
      <c r="L9" s="59">
        <v>1040</v>
      </c>
      <c r="M9" s="59">
        <v>230</v>
      </c>
      <c r="N9" s="40"/>
      <c r="O9" s="40"/>
      <c r="P9" s="57"/>
      <c r="Q9" s="57"/>
      <c r="R9" s="57"/>
      <c r="S9" s="57"/>
      <c r="T9" s="57"/>
      <c r="U9" s="57"/>
      <c r="V9" s="57"/>
      <c r="W9" s="57"/>
      <c r="X9" s="57"/>
      <c r="GV9" s="40"/>
      <c r="GW9" s="40"/>
      <c r="GX9" s="40"/>
      <c r="GY9" s="40"/>
      <c r="GZ9" s="40"/>
      <c r="HA9" s="40"/>
      <c r="HB9" s="40"/>
      <c r="HC9" s="40"/>
      <c r="HD9" s="40"/>
      <c r="HE9" s="40"/>
      <c r="HF9" s="40"/>
    </row>
    <row r="10" spans="1:214" x14ac:dyDescent="0.35">
      <c r="A10" s="40" t="s">
        <v>68</v>
      </c>
      <c r="B10" s="40"/>
      <c r="C10" s="35"/>
      <c r="D10" s="59">
        <v>133090</v>
      </c>
      <c r="E10" s="59">
        <v>34070</v>
      </c>
      <c r="F10" s="59">
        <v>48960</v>
      </c>
      <c r="G10" s="59">
        <v>12250</v>
      </c>
      <c r="H10" s="59">
        <v>250</v>
      </c>
      <c r="I10" s="59">
        <v>13500</v>
      </c>
      <c r="J10" s="59">
        <v>130</v>
      </c>
      <c r="K10" s="59">
        <v>6940</v>
      </c>
      <c r="L10" s="59">
        <v>1270</v>
      </c>
      <c r="M10" s="59">
        <v>260</v>
      </c>
    </row>
    <row r="11" spans="1:214" x14ac:dyDescent="0.35">
      <c r="A11" s="40" t="s">
        <v>69</v>
      </c>
      <c r="B11" s="40"/>
      <c r="C11" s="35"/>
      <c r="D11" s="59">
        <v>94280</v>
      </c>
      <c r="E11" s="59">
        <v>34880</v>
      </c>
      <c r="F11" s="59">
        <v>67330</v>
      </c>
      <c r="G11" s="59">
        <v>31890</v>
      </c>
      <c r="H11" s="59">
        <v>760</v>
      </c>
      <c r="I11" s="59">
        <v>9780</v>
      </c>
      <c r="J11" s="59">
        <v>510</v>
      </c>
      <c r="K11" s="59">
        <v>8900</v>
      </c>
      <c r="L11" s="59">
        <v>1900</v>
      </c>
      <c r="M11" s="59">
        <v>510</v>
      </c>
    </row>
    <row r="12" spans="1:214" x14ac:dyDescent="0.35">
      <c r="A12" s="40" t="s">
        <v>70</v>
      </c>
      <c r="B12" s="40"/>
      <c r="C12" s="35"/>
      <c r="D12" s="59">
        <v>78980</v>
      </c>
      <c r="E12" s="59">
        <v>32580</v>
      </c>
      <c r="F12" s="59">
        <v>84470</v>
      </c>
      <c r="G12" s="59">
        <v>32340</v>
      </c>
      <c r="H12" s="59">
        <v>880</v>
      </c>
      <c r="I12" s="59">
        <v>7220</v>
      </c>
      <c r="J12" s="59">
        <v>760</v>
      </c>
      <c r="K12" s="59">
        <v>10190</v>
      </c>
      <c r="L12" s="59">
        <v>2640</v>
      </c>
      <c r="M12" s="59">
        <v>690</v>
      </c>
    </row>
    <row r="13" spans="1:214" x14ac:dyDescent="0.35">
      <c r="A13" s="40" t="s">
        <v>71</v>
      </c>
      <c r="B13" s="40"/>
      <c r="C13" s="35"/>
      <c r="D13" s="59">
        <v>65390</v>
      </c>
      <c r="E13" s="59">
        <v>28530</v>
      </c>
      <c r="F13" s="59">
        <v>98920</v>
      </c>
      <c r="G13" s="59">
        <v>35540</v>
      </c>
      <c r="H13" s="59">
        <v>850</v>
      </c>
      <c r="I13" s="59">
        <v>5560</v>
      </c>
      <c r="J13" s="59">
        <v>820</v>
      </c>
      <c r="K13" s="59">
        <v>10660</v>
      </c>
      <c r="L13" s="59">
        <v>3570</v>
      </c>
      <c r="M13" s="59">
        <v>910</v>
      </c>
    </row>
    <row r="14" spans="1:214" x14ac:dyDescent="0.35">
      <c r="A14" s="40" t="s">
        <v>72</v>
      </c>
      <c r="B14" s="40"/>
      <c r="C14" s="35"/>
      <c r="D14" s="59">
        <v>55780</v>
      </c>
      <c r="E14" s="59">
        <v>26810</v>
      </c>
      <c r="F14" s="59">
        <v>108540</v>
      </c>
      <c r="G14" s="59">
        <v>37260</v>
      </c>
      <c r="H14" s="59">
        <v>860</v>
      </c>
      <c r="I14" s="59">
        <v>4680</v>
      </c>
      <c r="J14" s="59">
        <v>870</v>
      </c>
      <c r="K14" s="59">
        <v>10460</v>
      </c>
      <c r="L14" s="59">
        <v>4430</v>
      </c>
      <c r="M14" s="59">
        <v>1070</v>
      </c>
    </row>
    <row r="15" spans="1:214" x14ac:dyDescent="0.35">
      <c r="A15" s="40" t="s">
        <v>73</v>
      </c>
      <c r="B15" s="40"/>
      <c r="C15" s="35"/>
      <c r="D15" s="59">
        <v>47420</v>
      </c>
      <c r="E15" s="59">
        <v>25020</v>
      </c>
      <c r="F15" s="59">
        <v>116670</v>
      </c>
      <c r="G15" s="59">
        <v>39270</v>
      </c>
      <c r="H15" s="59">
        <v>820</v>
      </c>
      <c r="I15" s="59">
        <v>3990</v>
      </c>
      <c r="J15" s="59">
        <v>920</v>
      </c>
      <c r="K15" s="59">
        <v>10240</v>
      </c>
      <c r="L15" s="59">
        <v>5180</v>
      </c>
      <c r="M15" s="59">
        <v>1220</v>
      </c>
    </row>
    <row r="16" spans="1:214" x14ac:dyDescent="0.35">
      <c r="A16" s="40" t="s">
        <v>74</v>
      </c>
      <c r="B16" s="40"/>
      <c r="C16" s="35"/>
      <c r="D16" s="59">
        <v>41490</v>
      </c>
      <c r="E16" s="59">
        <v>23160</v>
      </c>
      <c r="F16" s="59">
        <v>122700</v>
      </c>
      <c r="G16" s="59">
        <v>41030</v>
      </c>
      <c r="H16" s="59">
        <v>800</v>
      </c>
      <c r="I16" s="59">
        <v>3460</v>
      </c>
      <c r="J16" s="59">
        <v>910</v>
      </c>
      <c r="K16" s="59">
        <v>10030</v>
      </c>
      <c r="L16" s="59">
        <v>5800</v>
      </c>
      <c r="M16" s="59">
        <v>1380</v>
      </c>
    </row>
    <row r="17" spans="1:13" x14ac:dyDescent="0.35">
      <c r="A17" s="40" t="s">
        <v>75</v>
      </c>
      <c r="B17" s="40"/>
      <c r="C17" s="35"/>
      <c r="D17" s="59">
        <v>37000</v>
      </c>
      <c r="E17" s="59">
        <v>21490</v>
      </c>
      <c r="F17" s="59">
        <v>126930</v>
      </c>
      <c r="G17" s="59">
        <v>42970</v>
      </c>
      <c r="H17" s="59">
        <v>770</v>
      </c>
      <c r="I17" s="59">
        <v>3160</v>
      </c>
      <c r="J17" s="59">
        <v>890</v>
      </c>
      <c r="K17" s="59">
        <v>9650</v>
      </c>
      <c r="L17" s="59">
        <v>6400</v>
      </c>
      <c r="M17" s="59">
        <v>1510</v>
      </c>
    </row>
    <row r="18" spans="1:13" x14ac:dyDescent="0.35">
      <c r="A18" s="40" t="s">
        <v>76</v>
      </c>
      <c r="B18" s="40"/>
      <c r="C18" s="35"/>
      <c r="D18" s="59">
        <v>33360</v>
      </c>
      <c r="E18" s="59">
        <v>19810</v>
      </c>
      <c r="F18" s="59">
        <v>130390</v>
      </c>
      <c r="G18" s="59">
        <v>44830</v>
      </c>
      <c r="H18" s="59">
        <v>740</v>
      </c>
      <c r="I18" s="59">
        <v>2850</v>
      </c>
      <c r="J18" s="59">
        <v>880</v>
      </c>
      <c r="K18" s="59">
        <v>9300</v>
      </c>
      <c r="L18" s="59">
        <v>6900</v>
      </c>
      <c r="M18" s="59">
        <v>1680</v>
      </c>
    </row>
    <row r="19" spans="1:13" x14ac:dyDescent="0.35">
      <c r="A19" s="40" t="s">
        <v>77</v>
      </c>
      <c r="B19" s="40"/>
      <c r="C19" s="35"/>
      <c r="D19" s="59">
        <v>30270</v>
      </c>
      <c r="E19" s="59">
        <v>18490</v>
      </c>
      <c r="F19" s="59">
        <v>132840</v>
      </c>
      <c r="G19" s="59">
        <v>46780</v>
      </c>
      <c r="H19" s="59">
        <v>730</v>
      </c>
      <c r="I19" s="59">
        <v>2580</v>
      </c>
      <c r="J19" s="59">
        <v>940</v>
      </c>
      <c r="K19" s="59">
        <v>8970</v>
      </c>
      <c r="L19" s="59">
        <v>7310</v>
      </c>
      <c r="M19" s="59">
        <v>1840</v>
      </c>
    </row>
    <row r="20" spans="1:13" x14ac:dyDescent="0.35">
      <c r="A20" s="40" t="s">
        <v>78</v>
      </c>
      <c r="B20" s="40"/>
      <c r="C20" s="35"/>
      <c r="D20" s="59">
        <v>28640</v>
      </c>
      <c r="E20" s="59">
        <v>17850</v>
      </c>
      <c r="F20" s="59">
        <v>133270</v>
      </c>
      <c r="G20" s="59">
        <v>48620</v>
      </c>
      <c r="H20" s="59">
        <v>780</v>
      </c>
      <c r="I20" s="59">
        <v>2620</v>
      </c>
      <c r="J20" s="59">
        <v>970</v>
      </c>
      <c r="K20" s="59">
        <v>8320</v>
      </c>
      <c r="L20" s="59">
        <v>7750</v>
      </c>
      <c r="M20" s="59">
        <v>1940</v>
      </c>
    </row>
    <row r="21" spans="1:13" x14ac:dyDescent="0.35">
      <c r="A21" s="40" t="s">
        <v>82</v>
      </c>
      <c r="B21" s="40"/>
      <c r="C21" s="35"/>
      <c r="D21" s="59">
        <v>27570</v>
      </c>
      <c r="E21" s="59">
        <v>16760</v>
      </c>
      <c r="F21" s="59">
        <v>134610</v>
      </c>
      <c r="G21" s="59">
        <v>49440</v>
      </c>
      <c r="H21" s="59">
        <v>800</v>
      </c>
      <c r="I21" s="59">
        <v>2400</v>
      </c>
      <c r="J21" s="59">
        <v>1020</v>
      </c>
      <c r="K21" s="59">
        <v>7950</v>
      </c>
      <c r="L21" s="59">
        <v>8230</v>
      </c>
      <c r="M21" s="59">
        <v>1970</v>
      </c>
    </row>
    <row r="22" spans="1:13" x14ac:dyDescent="0.35">
      <c r="A22" s="40" t="s">
        <v>83</v>
      </c>
      <c r="B22" s="40"/>
      <c r="C22" s="35"/>
      <c r="D22" s="59">
        <v>25610</v>
      </c>
      <c r="E22" s="59">
        <v>15880</v>
      </c>
      <c r="F22" s="59">
        <v>136450</v>
      </c>
      <c r="G22" s="59">
        <v>50430</v>
      </c>
      <c r="H22" s="59">
        <v>740</v>
      </c>
      <c r="I22" s="59">
        <v>2120</v>
      </c>
      <c r="J22" s="59">
        <v>960</v>
      </c>
      <c r="K22" s="59">
        <v>7860</v>
      </c>
      <c r="L22" s="59">
        <v>8620</v>
      </c>
      <c r="M22" s="59">
        <v>2070</v>
      </c>
    </row>
    <row r="23" spans="1:13" x14ac:dyDescent="0.35">
      <c r="A23" s="40" t="s">
        <v>84</v>
      </c>
      <c r="B23" s="40"/>
      <c r="C23" s="35"/>
      <c r="D23" s="59">
        <v>23680</v>
      </c>
      <c r="E23" s="59">
        <v>15180</v>
      </c>
      <c r="F23" s="59">
        <v>138220</v>
      </c>
      <c r="G23" s="59">
        <v>51290</v>
      </c>
      <c r="H23" s="59">
        <v>700</v>
      </c>
      <c r="I23" s="59">
        <v>1930</v>
      </c>
      <c r="J23" s="59">
        <v>920</v>
      </c>
      <c r="K23" s="59">
        <v>7680</v>
      </c>
      <c r="L23" s="59">
        <v>8980</v>
      </c>
      <c r="M23" s="59">
        <v>2160</v>
      </c>
    </row>
    <row r="24" spans="1:13" x14ac:dyDescent="0.35">
      <c r="A24" s="40" t="s">
        <v>85</v>
      </c>
      <c r="B24" s="40"/>
      <c r="C24" s="35"/>
      <c r="D24" s="59">
        <v>21880</v>
      </c>
      <c r="E24" s="59">
        <v>14590</v>
      </c>
      <c r="F24" s="59">
        <v>139730</v>
      </c>
      <c r="G24" s="59">
        <v>52180</v>
      </c>
      <c r="H24" s="59">
        <v>660</v>
      </c>
      <c r="I24" s="59">
        <v>1710</v>
      </c>
      <c r="J24" s="59">
        <v>900</v>
      </c>
      <c r="K24" s="59">
        <v>7570</v>
      </c>
      <c r="L24" s="59">
        <v>9270</v>
      </c>
      <c r="M24" s="59">
        <v>2260</v>
      </c>
    </row>
    <row r="25" spans="1:13" x14ac:dyDescent="0.35">
      <c r="A25" s="40" t="s">
        <v>86</v>
      </c>
      <c r="B25" s="40"/>
      <c r="C25" s="35"/>
      <c r="D25" s="59">
        <v>20520</v>
      </c>
      <c r="E25" s="59">
        <v>14200</v>
      </c>
      <c r="F25" s="59">
        <v>140970</v>
      </c>
      <c r="G25" s="59">
        <v>52700</v>
      </c>
      <c r="H25" s="59">
        <v>660</v>
      </c>
      <c r="I25" s="59">
        <v>1540</v>
      </c>
      <c r="J25" s="59">
        <v>850</v>
      </c>
      <c r="K25" s="59">
        <v>7420</v>
      </c>
      <c r="L25" s="59">
        <v>9540</v>
      </c>
      <c r="M25" s="59">
        <v>2360</v>
      </c>
    </row>
    <row r="26" spans="1:13" x14ac:dyDescent="0.35">
      <c r="A26" s="40" t="s">
        <v>87</v>
      </c>
      <c r="B26" s="40"/>
      <c r="C26" s="35"/>
      <c r="D26" s="59">
        <v>19250</v>
      </c>
      <c r="E26" s="59">
        <v>13690</v>
      </c>
      <c r="F26" s="59">
        <v>141800</v>
      </c>
      <c r="G26" s="59">
        <v>53630</v>
      </c>
      <c r="H26" s="59">
        <v>670</v>
      </c>
      <c r="I26" s="59">
        <v>1440</v>
      </c>
      <c r="J26" s="59">
        <v>880</v>
      </c>
      <c r="K26" s="59">
        <v>7180</v>
      </c>
      <c r="L26" s="59">
        <v>9720</v>
      </c>
      <c r="M26" s="59">
        <v>2470</v>
      </c>
    </row>
    <row r="27" spans="1:13" x14ac:dyDescent="0.35">
      <c r="A27" s="40" t="s">
        <v>88</v>
      </c>
      <c r="B27" s="40"/>
      <c r="C27" s="35"/>
      <c r="D27" s="59">
        <v>18520</v>
      </c>
      <c r="E27" s="59">
        <v>13020</v>
      </c>
      <c r="F27" s="59">
        <v>142360</v>
      </c>
      <c r="G27" s="59">
        <v>54480</v>
      </c>
      <c r="H27" s="59">
        <v>700</v>
      </c>
      <c r="I27" s="59">
        <v>1360</v>
      </c>
      <c r="J27" s="59">
        <v>830</v>
      </c>
      <c r="K27" s="59">
        <v>6960</v>
      </c>
      <c r="L27" s="59">
        <v>9960</v>
      </c>
      <c r="M27" s="59">
        <v>2560</v>
      </c>
    </row>
    <row r="28" spans="1:13" x14ac:dyDescent="0.35">
      <c r="A28" s="40" t="s">
        <v>89</v>
      </c>
      <c r="B28" s="40"/>
      <c r="C28" s="35"/>
      <c r="D28" s="59">
        <v>17970</v>
      </c>
      <c r="E28" s="59">
        <v>12490</v>
      </c>
      <c r="F28" s="59">
        <v>143020</v>
      </c>
      <c r="G28" s="59">
        <v>54900</v>
      </c>
      <c r="H28" s="59">
        <v>680</v>
      </c>
      <c r="I28" s="59">
        <v>1250</v>
      </c>
      <c r="J28" s="59">
        <v>830</v>
      </c>
      <c r="K28" s="59">
        <v>6810</v>
      </c>
      <c r="L28" s="59">
        <v>10130</v>
      </c>
      <c r="M28" s="59">
        <v>2680</v>
      </c>
    </row>
    <row r="29" spans="1:13" x14ac:dyDescent="0.35">
      <c r="A29" s="40" t="s">
        <v>90</v>
      </c>
      <c r="B29" s="40"/>
      <c r="C29" s="35"/>
      <c r="D29" s="59">
        <v>17560</v>
      </c>
      <c r="E29" s="59">
        <v>11900</v>
      </c>
      <c r="F29" s="59">
        <v>143230</v>
      </c>
      <c r="G29" s="59">
        <v>55680</v>
      </c>
      <c r="H29" s="59">
        <v>680</v>
      </c>
      <c r="I29" s="59">
        <v>1160</v>
      </c>
      <c r="J29" s="59">
        <v>830</v>
      </c>
      <c r="K29" s="59">
        <v>6650</v>
      </c>
      <c r="L29" s="59">
        <v>10310</v>
      </c>
      <c r="M29" s="59">
        <v>2750</v>
      </c>
    </row>
    <row r="30" spans="1:13" x14ac:dyDescent="0.35">
      <c r="A30" s="40" t="s">
        <v>91</v>
      </c>
      <c r="B30" s="40"/>
      <c r="C30" s="35"/>
      <c r="D30" s="59">
        <v>16940</v>
      </c>
      <c r="E30" s="59">
        <v>11610</v>
      </c>
      <c r="F30" s="59">
        <v>143450</v>
      </c>
      <c r="G30" s="59">
        <v>56380</v>
      </c>
      <c r="H30" s="59">
        <v>690</v>
      </c>
      <c r="I30" s="59">
        <v>1100</v>
      </c>
      <c r="J30" s="59">
        <v>810</v>
      </c>
      <c r="K30" s="59">
        <v>6470</v>
      </c>
      <c r="L30" s="59">
        <v>10470</v>
      </c>
      <c r="M30" s="59">
        <v>2810</v>
      </c>
    </row>
    <row r="31" spans="1:13" x14ac:dyDescent="0.35">
      <c r="A31" s="40" t="s">
        <v>92</v>
      </c>
      <c r="B31" s="40"/>
      <c r="C31" s="35"/>
      <c r="D31" s="59">
        <v>16470</v>
      </c>
      <c r="E31" s="59">
        <v>11290</v>
      </c>
      <c r="F31" s="59">
        <v>143200</v>
      </c>
      <c r="G31" s="59">
        <v>57410</v>
      </c>
      <c r="H31" s="59">
        <v>720</v>
      </c>
      <c r="I31" s="59">
        <v>1030</v>
      </c>
      <c r="J31" s="59">
        <v>830</v>
      </c>
      <c r="K31" s="59">
        <v>6320</v>
      </c>
      <c r="L31" s="59">
        <v>10550</v>
      </c>
      <c r="M31" s="59">
        <v>2910</v>
      </c>
    </row>
    <row r="32" spans="1:13" x14ac:dyDescent="0.35">
      <c r="A32" s="40" t="s">
        <v>93</v>
      </c>
      <c r="B32" s="40"/>
      <c r="C32" s="35"/>
      <c r="D32" s="59">
        <v>10720</v>
      </c>
      <c r="E32" s="59">
        <v>9070</v>
      </c>
      <c r="F32" s="59">
        <v>143730</v>
      </c>
      <c r="G32" s="59">
        <v>64860</v>
      </c>
      <c r="H32" s="59">
        <v>730</v>
      </c>
      <c r="I32" s="59">
        <v>870</v>
      </c>
      <c r="J32" s="59">
        <v>830</v>
      </c>
      <c r="K32" s="59">
        <v>6240</v>
      </c>
      <c r="L32" s="59">
        <v>10660</v>
      </c>
      <c r="M32" s="59">
        <v>3050</v>
      </c>
    </row>
    <row r="33" spans="1:13" x14ac:dyDescent="0.35">
      <c r="A33" s="53"/>
      <c r="B33" s="53"/>
      <c r="C33" s="53"/>
      <c r="D33" s="53"/>
      <c r="E33" s="53"/>
      <c r="F33" s="53"/>
      <c r="G33" s="53"/>
      <c r="H33" s="53"/>
      <c r="I33" s="53"/>
      <c r="J33" s="53"/>
      <c r="K33" s="53"/>
      <c r="L33" s="53"/>
      <c r="M33" s="53"/>
    </row>
    <row r="34" spans="1:13" x14ac:dyDescent="0.35">
      <c r="A34" s="40" t="s">
        <v>38</v>
      </c>
      <c r="B34" s="40"/>
      <c r="C34" s="41"/>
      <c r="D34" s="41"/>
      <c r="E34" s="41"/>
      <c r="F34" s="41"/>
    </row>
    <row r="35" spans="1:13" x14ac:dyDescent="0.35">
      <c r="A35" s="40" t="s">
        <v>79</v>
      </c>
    </row>
    <row r="36" spans="1:13" x14ac:dyDescent="0.35">
      <c r="A36" s="40" t="s">
        <v>41</v>
      </c>
    </row>
    <row r="37" spans="1:13" x14ac:dyDescent="0.35">
      <c r="A37" s="40" t="s">
        <v>42</v>
      </c>
    </row>
    <row r="38" spans="1:13" x14ac:dyDescent="0.35">
      <c r="A38" s="40" t="s">
        <v>80</v>
      </c>
    </row>
  </sheetData>
  <mergeCells count="1">
    <mergeCell ref="A8:M8"/>
  </mergeCells>
  <pageMargins left="0.7" right="0.7" top="0.75" bottom="0.75" header="0.3" footer="0.3"/>
  <pageSetup paperSize="9" scale="6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Y33"/>
  <sheetViews>
    <sheetView showGridLines="0" zoomScaleNormal="100" workbookViewId="0"/>
  </sheetViews>
  <sheetFormatPr defaultColWidth="10.7265625" defaultRowHeight="14.5" x14ac:dyDescent="0.35"/>
  <cols>
    <col min="1" max="1" width="29.26953125" customWidth="1"/>
    <col min="2" max="3" width="1.7265625" customWidth="1"/>
    <col min="4" max="8" width="9.7265625" customWidth="1"/>
    <col min="9" max="9" width="13" customWidth="1"/>
    <col min="10" max="10" width="9.7265625" customWidth="1"/>
    <col min="11" max="11" width="13.7265625" customWidth="1"/>
    <col min="12" max="13" width="9.7265625" customWidth="1"/>
    <col min="257" max="257" width="29.26953125" customWidth="1"/>
    <col min="258" max="259" width="1.7265625" customWidth="1"/>
    <col min="260" max="264" width="9.7265625" customWidth="1"/>
    <col min="265" max="265" width="13" customWidth="1"/>
    <col min="266" max="266" width="9.7265625" customWidth="1"/>
    <col min="267" max="267" width="13.7265625" customWidth="1"/>
    <col min="268" max="269" width="9.7265625" customWidth="1"/>
    <col min="513" max="513" width="29.26953125" customWidth="1"/>
    <col min="514" max="515" width="1.7265625" customWidth="1"/>
    <col min="516" max="520" width="9.7265625" customWidth="1"/>
    <col min="521" max="521" width="13" customWidth="1"/>
    <col min="522" max="522" width="9.7265625" customWidth="1"/>
    <col min="523" max="523" width="13.7265625" customWidth="1"/>
    <col min="524" max="525" width="9.7265625" customWidth="1"/>
    <col min="769" max="769" width="29.26953125" customWidth="1"/>
    <col min="770" max="771" width="1.7265625" customWidth="1"/>
    <col min="772" max="776" width="9.7265625" customWidth="1"/>
    <col min="777" max="777" width="13" customWidth="1"/>
    <col min="778" max="778" width="9.7265625" customWidth="1"/>
    <col min="779" max="779" width="13.7265625" customWidth="1"/>
    <col min="780" max="781" width="9.7265625" customWidth="1"/>
    <col min="1025" max="1025" width="29.26953125" customWidth="1"/>
    <col min="1026" max="1027" width="1.7265625" customWidth="1"/>
    <col min="1028" max="1032" width="9.7265625" customWidth="1"/>
    <col min="1033" max="1033" width="13" customWidth="1"/>
    <col min="1034" max="1034" width="9.7265625" customWidth="1"/>
    <col min="1035" max="1035" width="13.7265625" customWidth="1"/>
    <col min="1036" max="1037" width="9.7265625" customWidth="1"/>
    <col min="1281" max="1281" width="29.26953125" customWidth="1"/>
    <col min="1282" max="1283" width="1.7265625" customWidth="1"/>
    <col min="1284" max="1288" width="9.7265625" customWidth="1"/>
    <col min="1289" max="1289" width="13" customWidth="1"/>
    <col min="1290" max="1290" width="9.7265625" customWidth="1"/>
    <col min="1291" max="1291" width="13.7265625" customWidth="1"/>
    <col min="1292" max="1293" width="9.7265625" customWidth="1"/>
    <col min="1537" max="1537" width="29.26953125" customWidth="1"/>
    <col min="1538" max="1539" width="1.7265625" customWidth="1"/>
    <col min="1540" max="1544" width="9.7265625" customWidth="1"/>
    <col min="1545" max="1545" width="13" customWidth="1"/>
    <col min="1546" max="1546" width="9.7265625" customWidth="1"/>
    <col min="1547" max="1547" width="13.7265625" customWidth="1"/>
    <col min="1548" max="1549" width="9.7265625" customWidth="1"/>
    <col min="1793" max="1793" width="29.26953125" customWidth="1"/>
    <col min="1794" max="1795" width="1.7265625" customWidth="1"/>
    <col min="1796" max="1800" width="9.7265625" customWidth="1"/>
    <col min="1801" max="1801" width="13" customWidth="1"/>
    <col min="1802" max="1802" width="9.7265625" customWidth="1"/>
    <col min="1803" max="1803" width="13.7265625" customWidth="1"/>
    <col min="1804" max="1805" width="9.7265625" customWidth="1"/>
    <col min="2049" max="2049" width="29.26953125" customWidth="1"/>
    <col min="2050" max="2051" width="1.7265625" customWidth="1"/>
    <col min="2052" max="2056" width="9.7265625" customWidth="1"/>
    <col min="2057" max="2057" width="13" customWidth="1"/>
    <col min="2058" max="2058" width="9.7265625" customWidth="1"/>
    <col min="2059" max="2059" width="13.7265625" customWidth="1"/>
    <col min="2060" max="2061" width="9.7265625" customWidth="1"/>
    <col min="2305" max="2305" width="29.26953125" customWidth="1"/>
    <col min="2306" max="2307" width="1.7265625" customWidth="1"/>
    <col min="2308" max="2312" width="9.7265625" customWidth="1"/>
    <col min="2313" max="2313" width="13" customWidth="1"/>
    <col min="2314" max="2314" width="9.7265625" customWidth="1"/>
    <col min="2315" max="2315" width="13.7265625" customWidth="1"/>
    <col min="2316" max="2317" width="9.7265625" customWidth="1"/>
    <col min="2561" max="2561" width="29.26953125" customWidth="1"/>
    <col min="2562" max="2563" width="1.7265625" customWidth="1"/>
    <col min="2564" max="2568" width="9.7265625" customWidth="1"/>
    <col min="2569" max="2569" width="13" customWidth="1"/>
    <col min="2570" max="2570" width="9.7265625" customWidth="1"/>
    <col min="2571" max="2571" width="13.7265625" customWidth="1"/>
    <col min="2572" max="2573" width="9.7265625" customWidth="1"/>
    <col min="2817" max="2817" width="29.26953125" customWidth="1"/>
    <col min="2818" max="2819" width="1.7265625" customWidth="1"/>
    <col min="2820" max="2824" width="9.7265625" customWidth="1"/>
    <col min="2825" max="2825" width="13" customWidth="1"/>
    <col min="2826" max="2826" width="9.7265625" customWidth="1"/>
    <col min="2827" max="2827" width="13.7265625" customWidth="1"/>
    <col min="2828" max="2829" width="9.7265625" customWidth="1"/>
    <col min="3073" max="3073" width="29.26953125" customWidth="1"/>
    <col min="3074" max="3075" width="1.7265625" customWidth="1"/>
    <col min="3076" max="3080" width="9.7265625" customWidth="1"/>
    <col min="3081" max="3081" width="13" customWidth="1"/>
    <col min="3082" max="3082" width="9.7265625" customWidth="1"/>
    <col min="3083" max="3083" width="13.7265625" customWidth="1"/>
    <col min="3084" max="3085" width="9.7265625" customWidth="1"/>
    <col min="3329" max="3329" width="29.26953125" customWidth="1"/>
    <col min="3330" max="3331" width="1.7265625" customWidth="1"/>
    <col min="3332" max="3336" width="9.7265625" customWidth="1"/>
    <col min="3337" max="3337" width="13" customWidth="1"/>
    <col min="3338" max="3338" width="9.7265625" customWidth="1"/>
    <col min="3339" max="3339" width="13.7265625" customWidth="1"/>
    <col min="3340" max="3341" width="9.7265625" customWidth="1"/>
    <col min="3585" max="3585" width="29.26953125" customWidth="1"/>
    <col min="3586" max="3587" width="1.7265625" customWidth="1"/>
    <col min="3588" max="3592" width="9.7265625" customWidth="1"/>
    <col min="3593" max="3593" width="13" customWidth="1"/>
    <col min="3594" max="3594" width="9.7265625" customWidth="1"/>
    <col min="3595" max="3595" width="13.7265625" customWidth="1"/>
    <col min="3596" max="3597" width="9.7265625" customWidth="1"/>
    <col min="3841" max="3841" width="29.26953125" customWidth="1"/>
    <col min="3842" max="3843" width="1.7265625" customWidth="1"/>
    <col min="3844" max="3848" width="9.7265625" customWidth="1"/>
    <col min="3849" max="3849" width="13" customWidth="1"/>
    <col min="3850" max="3850" width="9.7265625" customWidth="1"/>
    <col min="3851" max="3851" width="13.7265625" customWidth="1"/>
    <col min="3852" max="3853" width="9.7265625" customWidth="1"/>
    <col min="4097" max="4097" width="29.26953125" customWidth="1"/>
    <col min="4098" max="4099" width="1.7265625" customWidth="1"/>
    <col min="4100" max="4104" width="9.7265625" customWidth="1"/>
    <col min="4105" max="4105" width="13" customWidth="1"/>
    <col min="4106" max="4106" width="9.7265625" customWidth="1"/>
    <col min="4107" max="4107" width="13.7265625" customWidth="1"/>
    <col min="4108" max="4109" width="9.7265625" customWidth="1"/>
    <col min="4353" max="4353" width="29.26953125" customWidth="1"/>
    <col min="4354" max="4355" width="1.7265625" customWidth="1"/>
    <col min="4356" max="4360" width="9.7265625" customWidth="1"/>
    <col min="4361" max="4361" width="13" customWidth="1"/>
    <col min="4362" max="4362" width="9.7265625" customWidth="1"/>
    <col min="4363" max="4363" width="13.7265625" customWidth="1"/>
    <col min="4364" max="4365" width="9.7265625" customWidth="1"/>
    <col min="4609" max="4609" width="29.26953125" customWidth="1"/>
    <col min="4610" max="4611" width="1.7265625" customWidth="1"/>
    <col min="4612" max="4616" width="9.7265625" customWidth="1"/>
    <col min="4617" max="4617" width="13" customWidth="1"/>
    <col min="4618" max="4618" width="9.7265625" customWidth="1"/>
    <col min="4619" max="4619" width="13.7265625" customWidth="1"/>
    <col min="4620" max="4621" width="9.7265625" customWidth="1"/>
    <col min="4865" max="4865" width="29.26953125" customWidth="1"/>
    <col min="4866" max="4867" width="1.7265625" customWidth="1"/>
    <col min="4868" max="4872" width="9.7265625" customWidth="1"/>
    <col min="4873" max="4873" width="13" customWidth="1"/>
    <col min="4874" max="4874" width="9.7265625" customWidth="1"/>
    <col min="4875" max="4875" width="13.7265625" customWidth="1"/>
    <col min="4876" max="4877" width="9.7265625" customWidth="1"/>
    <col min="5121" max="5121" width="29.26953125" customWidth="1"/>
    <col min="5122" max="5123" width="1.7265625" customWidth="1"/>
    <col min="5124" max="5128" width="9.7265625" customWidth="1"/>
    <col min="5129" max="5129" width="13" customWidth="1"/>
    <col min="5130" max="5130" width="9.7265625" customWidth="1"/>
    <col min="5131" max="5131" width="13.7265625" customWidth="1"/>
    <col min="5132" max="5133" width="9.7265625" customWidth="1"/>
    <col min="5377" max="5377" width="29.26953125" customWidth="1"/>
    <col min="5378" max="5379" width="1.7265625" customWidth="1"/>
    <col min="5380" max="5384" width="9.7265625" customWidth="1"/>
    <col min="5385" max="5385" width="13" customWidth="1"/>
    <col min="5386" max="5386" width="9.7265625" customWidth="1"/>
    <col min="5387" max="5387" width="13.7265625" customWidth="1"/>
    <col min="5388" max="5389" width="9.7265625" customWidth="1"/>
    <col min="5633" max="5633" width="29.26953125" customWidth="1"/>
    <col min="5634" max="5635" width="1.7265625" customWidth="1"/>
    <col min="5636" max="5640" width="9.7265625" customWidth="1"/>
    <col min="5641" max="5641" width="13" customWidth="1"/>
    <col min="5642" max="5642" width="9.7265625" customWidth="1"/>
    <col min="5643" max="5643" width="13.7265625" customWidth="1"/>
    <col min="5644" max="5645" width="9.7265625" customWidth="1"/>
    <col min="5889" max="5889" width="29.26953125" customWidth="1"/>
    <col min="5890" max="5891" width="1.7265625" customWidth="1"/>
    <col min="5892" max="5896" width="9.7265625" customWidth="1"/>
    <col min="5897" max="5897" width="13" customWidth="1"/>
    <col min="5898" max="5898" width="9.7265625" customWidth="1"/>
    <col min="5899" max="5899" width="13.7265625" customWidth="1"/>
    <col min="5900" max="5901" width="9.7265625" customWidth="1"/>
    <col min="6145" max="6145" width="29.26953125" customWidth="1"/>
    <col min="6146" max="6147" width="1.7265625" customWidth="1"/>
    <col min="6148" max="6152" width="9.7265625" customWidth="1"/>
    <col min="6153" max="6153" width="13" customWidth="1"/>
    <col min="6154" max="6154" width="9.7265625" customWidth="1"/>
    <col min="6155" max="6155" width="13.7265625" customWidth="1"/>
    <col min="6156" max="6157" width="9.7265625" customWidth="1"/>
    <col min="6401" max="6401" width="29.26953125" customWidth="1"/>
    <col min="6402" max="6403" width="1.7265625" customWidth="1"/>
    <col min="6404" max="6408" width="9.7265625" customWidth="1"/>
    <col min="6409" max="6409" width="13" customWidth="1"/>
    <col min="6410" max="6410" width="9.7265625" customWidth="1"/>
    <col min="6411" max="6411" width="13.7265625" customWidth="1"/>
    <col min="6412" max="6413" width="9.7265625" customWidth="1"/>
    <col min="6657" max="6657" width="29.26953125" customWidth="1"/>
    <col min="6658" max="6659" width="1.7265625" customWidth="1"/>
    <col min="6660" max="6664" width="9.7265625" customWidth="1"/>
    <col min="6665" max="6665" width="13" customWidth="1"/>
    <col min="6666" max="6666" width="9.7265625" customWidth="1"/>
    <col min="6667" max="6667" width="13.7265625" customWidth="1"/>
    <col min="6668" max="6669" width="9.7265625" customWidth="1"/>
    <col min="6913" max="6913" width="29.26953125" customWidth="1"/>
    <col min="6914" max="6915" width="1.7265625" customWidth="1"/>
    <col min="6916" max="6920" width="9.7265625" customWidth="1"/>
    <col min="6921" max="6921" width="13" customWidth="1"/>
    <col min="6922" max="6922" width="9.7265625" customWidth="1"/>
    <col min="6923" max="6923" width="13.7265625" customWidth="1"/>
    <col min="6924" max="6925" width="9.7265625" customWidth="1"/>
    <col min="7169" max="7169" width="29.26953125" customWidth="1"/>
    <col min="7170" max="7171" width="1.7265625" customWidth="1"/>
    <col min="7172" max="7176" width="9.7265625" customWidth="1"/>
    <col min="7177" max="7177" width="13" customWidth="1"/>
    <col min="7178" max="7178" width="9.7265625" customWidth="1"/>
    <col min="7179" max="7179" width="13.7265625" customWidth="1"/>
    <col min="7180" max="7181" width="9.7265625" customWidth="1"/>
    <col min="7425" max="7425" width="29.26953125" customWidth="1"/>
    <col min="7426" max="7427" width="1.7265625" customWidth="1"/>
    <col min="7428" max="7432" width="9.7265625" customWidth="1"/>
    <col min="7433" max="7433" width="13" customWidth="1"/>
    <col min="7434" max="7434" width="9.7265625" customWidth="1"/>
    <col min="7435" max="7435" width="13.7265625" customWidth="1"/>
    <col min="7436" max="7437" width="9.7265625" customWidth="1"/>
    <col min="7681" max="7681" width="29.26953125" customWidth="1"/>
    <col min="7682" max="7683" width="1.7265625" customWidth="1"/>
    <col min="7684" max="7688" width="9.7265625" customWidth="1"/>
    <col min="7689" max="7689" width="13" customWidth="1"/>
    <col min="7690" max="7690" width="9.7265625" customWidth="1"/>
    <col min="7691" max="7691" width="13.7265625" customWidth="1"/>
    <col min="7692" max="7693" width="9.7265625" customWidth="1"/>
    <col min="7937" max="7937" width="29.26953125" customWidth="1"/>
    <col min="7938" max="7939" width="1.7265625" customWidth="1"/>
    <col min="7940" max="7944" width="9.7265625" customWidth="1"/>
    <col min="7945" max="7945" width="13" customWidth="1"/>
    <col min="7946" max="7946" width="9.7265625" customWidth="1"/>
    <col min="7947" max="7947" width="13.7265625" customWidth="1"/>
    <col min="7948" max="7949" width="9.7265625" customWidth="1"/>
    <col min="8193" max="8193" width="29.26953125" customWidth="1"/>
    <col min="8194" max="8195" width="1.7265625" customWidth="1"/>
    <col min="8196" max="8200" width="9.7265625" customWidth="1"/>
    <col min="8201" max="8201" width="13" customWidth="1"/>
    <col min="8202" max="8202" width="9.7265625" customWidth="1"/>
    <col min="8203" max="8203" width="13.7265625" customWidth="1"/>
    <col min="8204" max="8205" width="9.7265625" customWidth="1"/>
    <col min="8449" max="8449" width="29.26953125" customWidth="1"/>
    <col min="8450" max="8451" width="1.7265625" customWidth="1"/>
    <col min="8452" max="8456" width="9.7265625" customWidth="1"/>
    <col min="8457" max="8457" width="13" customWidth="1"/>
    <col min="8458" max="8458" width="9.7265625" customWidth="1"/>
    <col min="8459" max="8459" width="13.7265625" customWidth="1"/>
    <col min="8460" max="8461" width="9.7265625" customWidth="1"/>
    <col min="8705" max="8705" width="29.26953125" customWidth="1"/>
    <col min="8706" max="8707" width="1.7265625" customWidth="1"/>
    <col min="8708" max="8712" width="9.7265625" customWidth="1"/>
    <col min="8713" max="8713" width="13" customWidth="1"/>
    <col min="8714" max="8714" width="9.7265625" customWidth="1"/>
    <col min="8715" max="8715" width="13.7265625" customWidth="1"/>
    <col min="8716" max="8717" width="9.7265625" customWidth="1"/>
    <col min="8961" max="8961" width="29.26953125" customWidth="1"/>
    <col min="8962" max="8963" width="1.7265625" customWidth="1"/>
    <col min="8964" max="8968" width="9.7265625" customWidth="1"/>
    <col min="8969" max="8969" width="13" customWidth="1"/>
    <col min="8970" max="8970" width="9.7265625" customWidth="1"/>
    <col min="8971" max="8971" width="13.7265625" customWidth="1"/>
    <col min="8972" max="8973" width="9.7265625" customWidth="1"/>
    <col min="9217" max="9217" width="29.26953125" customWidth="1"/>
    <col min="9218" max="9219" width="1.7265625" customWidth="1"/>
    <col min="9220" max="9224" width="9.7265625" customWidth="1"/>
    <col min="9225" max="9225" width="13" customWidth="1"/>
    <col min="9226" max="9226" width="9.7265625" customWidth="1"/>
    <col min="9227" max="9227" width="13.7265625" customWidth="1"/>
    <col min="9228" max="9229" width="9.7265625" customWidth="1"/>
    <col min="9473" max="9473" width="29.26953125" customWidth="1"/>
    <col min="9474" max="9475" width="1.7265625" customWidth="1"/>
    <col min="9476" max="9480" width="9.7265625" customWidth="1"/>
    <col min="9481" max="9481" width="13" customWidth="1"/>
    <col min="9482" max="9482" width="9.7265625" customWidth="1"/>
    <col min="9483" max="9483" width="13.7265625" customWidth="1"/>
    <col min="9484" max="9485" width="9.7265625" customWidth="1"/>
    <col min="9729" max="9729" width="29.26953125" customWidth="1"/>
    <col min="9730" max="9731" width="1.7265625" customWidth="1"/>
    <col min="9732" max="9736" width="9.7265625" customWidth="1"/>
    <col min="9737" max="9737" width="13" customWidth="1"/>
    <col min="9738" max="9738" width="9.7265625" customWidth="1"/>
    <col min="9739" max="9739" width="13.7265625" customWidth="1"/>
    <col min="9740" max="9741" width="9.7265625" customWidth="1"/>
    <col min="9985" max="9985" width="29.26953125" customWidth="1"/>
    <col min="9986" max="9987" width="1.7265625" customWidth="1"/>
    <col min="9988" max="9992" width="9.7265625" customWidth="1"/>
    <col min="9993" max="9993" width="13" customWidth="1"/>
    <col min="9994" max="9994" width="9.7265625" customWidth="1"/>
    <col min="9995" max="9995" width="13.7265625" customWidth="1"/>
    <col min="9996" max="9997" width="9.7265625" customWidth="1"/>
    <col min="10241" max="10241" width="29.26953125" customWidth="1"/>
    <col min="10242" max="10243" width="1.7265625" customWidth="1"/>
    <col min="10244" max="10248" width="9.7265625" customWidth="1"/>
    <col min="10249" max="10249" width="13" customWidth="1"/>
    <col min="10250" max="10250" width="9.7265625" customWidth="1"/>
    <col min="10251" max="10251" width="13.7265625" customWidth="1"/>
    <col min="10252" max="10253" width="9.7265625" customWidth="1"/>
    <col min="10497" max="10497" width="29.26953125" customWidth="1"/>
    <col min="10498" max="10499" width="1.7265625" customWidth="1"/>
    <col min="10500" max="10504" width="9.7265625" customWidth="1"/>
    <col min="10505" max="10505" width="13" customWidth="1"/>
    <col min="10506" max="10506" width="9.7265625" customWidth="1"/>
    <col min="10507" max="10507" width="13.7265625" customWidth="1"/>
    <col min="10508" max="10509" width="9.7265625" customWidth="1"/>
    <col min="10753" max="10753" width="29.26953125" customWidth="1"/>
    <col min="10754" max="10755" width="1.7265625" customWidth="1"/>
    <col min="10756" max="10760" width="9.7265625" customWidth="1"/>
    <col min="10761" max="10761" width="13" customWidth="1"/>
    <col min="10762" max="10762" width="9.7265625" customWidth="1"/>
    <col min="10763" max="10763" width="13.7265625" customWidth="1"/>
    <col min="10764" max="10765" width="9.7265625" customWidth="1"/>
    <col min="11009" max="11009" width="29.26953125" customWidth="1"/>
    <col min="11010" max="11011" width="1.7265625" customWidth="1"/>
    <col min="11012" max="11016" width="9.7265625" customWidth="1"/>
    <col min="11017" max="11017" width="13" customWidth="1"/>
    <col min="11018" max="11018" width="9.7265625" customWidth="1"/>
    <col min="11019" max="11019" width="13.7265625" customWidth="1"/>
    <col min="11020" max="11021" width="9.7265625" customWidth="1"/>
    <col min="11265" max="11265" width="29.26953125" customWidth="1"/>
    <col min="11266" max="11267" width="1.7265625" customWidth="1"/>
    <col min="11268" max="11272" width="9.7265625" customWidth="1"/>
    <col min="11273" max="11273" width="13" customWidth="1"/>
    <col min="11274" max="11274" width="9.7265625" customWidth="1"/>
    <col min="11275" max="11275" width="13.7265625" customWidth="1"/>
    <col min="11276" max="11277" width="9.7265625" customWidth="1"/>
    <col min="11521" max="11521" width="29.26953125" customWidth="1"/>
    <col min="11522" max="11523" width="1.7265625" customWidth="1"/>
    <col min="11524" max="11528" width="9.7265625" customWidth="1"/>
    <col min="11529" max="11529" width="13" customWidth="1"/>
    <col min="11530" max="11530" width="9.7265625" customWidth="1"/>
    <col min="11531" max="11531" width="13.7265625" customWidth="1"/>
    <col min="11532" max="11533" width="9.7265625" customWidth="1"/>
    <col min="11777" max="11777" width="29.26953125" customWidth="1"/>
    <col min="11778" max="11779" width="1.7265625" customWidth="1"/>
    <col min="11780" max="11784" width="9.7265625" customWidth="1"/>
    <col min="11785" max="11785" width="13" customWidth="1"/>
    <col min="11786" max="11786" width="9.7265625" customWidth="1"/>
    <col min="11787" max="11787" width="13.7265625" customWidth="1"/>
    <col min="11788" max="11789" width="9.7265625" customWidth="1"/>
    <col min="12033" max="12033" width="29.26953125" customWidth="1"/>
    <col min="12034" max="12035" width="1.7265625" customWidth="1"/>
    <col min="12036" max="12040" width="9.7265625" customWidth="1"/>
    <col min="12041" max="12041" width="13" customWidth="1"/>
    <col min="12042" max="12042" width="9.7265625" customWidth="1"/>
    <col min="12043" max="12043" width="13.7265625" customWidth="1"/>
    <col min="12044" max="12045" width="9.7265625" customWidth="1"/>
    <col min="12289" max="12289" width="29.26953125" customWidth="1"/>
    <col min="12290" max="12291" width="1.7265625" customWidth="1"/>
    <col min="12292" max="12296" width="9.7265625" customWidth="1"/>
    <col min="12297" max="12297" width="13" customWidth="1"/>
    <col min="12298" max="12298" width="9.7265625" customWidth="1"/>
    <col min="12299" max="12299" width="13.7265625" customWidth="1"/>
    <col min="12300" max="12301" width="9.7265625" customWidth="1"/>
    <col min="12545" max="12545" width="29.26953125" customWidth="1"/>
    <col min="12546" max="12547" width="1.7265625" customWidth="1"/>
    <col min="12548" max="12552" width="9.7265625" customWidth="1"/>
    <col min="12553" max="12553" width="13" customWidth="1"/>
    <col min="12554" max="12554" width="9.7265625" customWidth="1"/>
    <col min="12555" max="12555" width="13.7265625" customWidth="1"/>
    <col min="12556" max="12557" width="9.7265625" customWidth="1"/>
    <col min="12801" max="12801" width="29.26953125" customWidth="1"/>
    <col min="12802" max="12803" width="1.7265625" customWidth="1"/>
    <col min="12804" max="12808" width="9.7265625" customWidth="1"/>
    <col min="12809" max="12809" width="13" customWidth="1"/>
    <col min="12810" max="12810" width="9.7265625" customWidth="1"/>
    <col min="12811" max="12811" width="13.7265625" customWidth="1"/>
    <col min="12812" max="12813" width="9.7265625" customWidth="1"/>
    <col min="13057" max="13057" width="29.26953125" customWidth="1"/>
    <col min="13058" max="13059" width="1.7265625" customWidth="1"/>
    <col min="13060" max="13064" width="9.7265625" customWidth="1"/>
    <col min="13065" max="13065" width="13" customWidth="1"/>
    <col min="13066" max="13066" width="9.7265625" customWidth="1"/>
    <col min="13067" max="13067" width="13.7265625" customWidth="1"/>
    <col min="13068" max="13069" width="9.7265625" customWidth="1"/>
    <col min="13313" max="13313" width="29.26953125" customWidth="1"/>
    <col min="13314" max="13315" width="1.7265625" customWidth="1"/>
    <col min="13316" max="13320" width="9.7265625" customWidth="1"/>
    <col min="13321" max="13321" width="13" customWidth="1"/>
    <col min="13322" max="13322" width="9.7265625" customWidth="1"/>
    <col min="13323" max="13323" width="13.7265625" customWidth="1"/>
    <col min="13324" max="13325" width="9.7265625" customWidth="1"/>
    <col min="13569" max="13569" width="29.26953125" customWidth="1"/>
    <col min="13570" max="13571" width="1.7265625" customWidth="1"/>
    <col min="13572" max="13576" width="9.7265625" customWidth="1"/>
    <col min="13577" max="13577" width="13" customWidth="1"/>
    <col min="13578" max="13578" width="9.7265625" customWidth="1"/>
    <col min="13579" max="13579" width="13.7265625" customWidth="1"/>
    <col min="13580" max="13581" width="9.7265625" customWidth="1"/>
    <col min="13825" max="13825" width="29.26953125" customWidth="1"/>
    <col min="13826" max="13827" width="1.7265625" customWidth="1"/>
    <col min="13828" max="13832" width="9.7265625" customWidth="1"/>
    <col min="13833" max="13833" width="13" customWidth="1"/>
    <col min="13834" max="13834" width="9.7265625" customWidth="1"/>
    <col min="13835" max="13835" width="13.7265625" customWidth="1"/>
    <col min="13836" max="13837" width="9.7265625" customWidth="1"/>
    <col min="14081" max="14081" width="29.26953125" customWidth="1"/>
    <col min="14082" max="14083" width="1.7265625" customWidth="1"/>
    <col min="14084" max="14088" width="9.7265625" customWidth="1"/>
    <col min="14089" max="14089" width="13" customWidth="1"/>
    <col min="14090" max="14090" width="9.7265625" customWidth="1"/>
    <col min="14091" max="14091" width="13.7265625" customWidth="1"/>
    <col min="14092" max="14093" width="9.7265625" customWidth="1"/>
    <col min="14337" max="14337" width="29.26953125" customWidth="1"/>
    <col min="14338" max="14339" width="1.7265625" customWidth="1"/>
    <col min="14340" max="14344" width="9.7265625" customWidth="1"/>
    <col min="14345" max="14345" width="13" customWidth="1"/>
    <col min="14346" max="14346" width="9.7265625" customWidth="1"/>
    <col min="14347" max="14347" width="13.7265625" customWidth="1"/>
    <col min="14348" max="14349" width="9.7265625" customWidth="1"/>
    <col min="14593" max="14593" width="29.26953125" customWidth="1"/>
    <col min="14594" max="14595" width="1.7265625" customWidth="1"/>
    <col min="14596" max="14600" width="9.7265625" customWidth="1"/>
    <col min="14601" max="14601" width="13" customWidth="1"/>
    <col min="14602" max="14602" width="9.7265625" customWidth="1"/>
    <col min="14603" max="14603" width="13.7265625" customWidth="1"/>
    <col min="14604" max="14605" width="9.7265625" customWidth="1"/>
    <col min="14849" max="14849" width="29.26953125" customWidth="1"/>
    <col min="14850" max="14851" width="1.7265625" customWidth="1"/>
    <col min="14852" max="14856" width="9.7265625" customWidth="1"/>
    <col min="14857" max="14857" width="13" customWidth="1"/>
    <col min="14858" max="14858" width="9.7265625" customWidth="1"/>
    <col min="14859" max="14859" width="13.7265625" customWidth="1"/>
    <col min="14860" max="14861" width="9.7265625" customWidth="1"/>
    <col min="15105" max="15105" width="29.26953125" customWidth="1"/>
    <col min="15106" max="15107" width="1.7265625" customWidth="1"/>
    <col min="15108" max="15112" width="9.7265625" customWidth="1"/>
    <col min="15113" max="15113" width="13" customWidth="1"/>
    <col min="15114" max="15114" width="9.7265625" customWidth="1"/>
    <col min="15115" max="15115" width="13.7265625" customWidth="1"/>
    <col min="15116" max="15117" width="9.7265625" customWidth="1"/>
    <col min="15361" max="15361" width="29.26953125" customWidth="1"/>
    <col min="15362" max="15363" width="1.7265625" customWidth="1"/>
    <col min="15364" max="15368" width="9.7265625" customWidth="1"/>
    <col min="15369" max="15369" width="13" customWidth="1"/>
    <col min="15370" max="15370" width="9.7265625" customWidth="1"/>
    <col min="15371" max="15371" width="13.7265625" customWidth="1"/>
    <col min="15372" max="15373" width="9.7265625" customWidth="1"/>
    <col min="15617" max="15617" width="29.26953125" customWidth="1"/>
    <col min="15618" max="15619" width="1.7265625" customWidth="1"/>
    <col min="15620" max="15624" width="9.7265625" customWidth="1"/>
    <col min="15625" max="15625" width="13" customWidth="1"/>
    <col min="15626" max="15626" width="9.7265625" customWidth="1"/>
    <col min="15627" max="15627" width="13.7265625" customWidth="1"/>
    <col min="15628" max="15629" width="9.7265625" customWidth="1"/>
    <col min="15873" max="15873" width="29.26953125" customWidth="1"/>
    <col min="15874" max="15875" width="1.7265625" customWidth="1"/>
    <col min="15876" max="15880" width="9.7265625" customWidth="1"/>
    <col min="15881" max="15881" width="13" customWidth="1"/>
    <col min="15882" max="15882" width="9.7265625" customWidth="1"/>
    <col min="15883" max="15883" width="13.7265625" customWidth="1"/>
    <col min="15884" max="15885" width="9.7265625" customWidth="1"/>
    <col min="16129" max="16129" width="29.26953125" customWidth="1"/>
    <col min="16130" max="16131" width="1.7265625" customWidth="1"/>
    <col min="16132" max="16136" width="9.7265625" customWidth="1"/>
    <col min="16137" max="16137" width="13" customWidth="1"/>
    <col min="16138" max="16138" width="9.7265625" customWidth="1"/>
    <col min="16139" max="16139" width="13.7265625" customWidth="1"/>
    <col min="16140" max="16141" width="9.7265625" customWidth="1"/>
  </cols>
  <sheetData>
    <row r="1" spans="1:207" x14ac:dyDescent="0.35">
      <c r="A1" s="49" t="s">
        <v>94</v>
      </c>
      <c r="B1" s="49"/>
      <c r="C1" s="51"/>
      <c r="D1" s="51"/>
      <c r="E1" s="51"/>
      <c r="F1" s="51"/>
      <c r="G1" s="51"/>
      <c r="H1" s="51"/>
      <c r="I1" s="51"/>
      <c r="J1" s="51"/>
      <c r="K1" s="51"/>
      <c r="L1" s="51"/>
      <c r="M1" s="51"/>
    </row>
    <row r="2" spans="1:207" x14ac:dyDescent="0.35">
      <c r="A2" s="88" t="s">
        <v>297</v>
      </c>
      <c r="B2" s="42"/>
      <c r="C2" s="52"/>
      <c r="D2" s="52"/>
      <c r="E2" s="52"/>
      <c r="F2" s="52"/>
      <c r="G2" s="52"/>
      <c r="H2" s="52"/>
      <c r="I2" s="52"/>
      <c r="J2" s="52"/>
      <c r="K2" s="52"/>
      <c r="L2" s="52"/>
      <c r="M2" s="52"/>
    </row>
    <row r="3" spans="1:207" x14ac:dyDescent="0.35">
      <c r="A3" s="40"/>
      <c r="B3" s="40"/>
      <c r="D3" s="33" t="s">
        <v>57</v>
      </c>
      <c r="E3" s="58"/>
      <c r="F3" s="58"/>
      <c r="G3" s="58"/>
      <c r="H3" s="33" t="s">
        <v>58</v>
      </c>
      <c r="I3" s="58"/>
      <c r="J3" s="58"/>
      <c r="K3" s="58"/>
      <c r="L3" s="58"/>
      <c r="M3" s="58"/>
    </row>
    <row r="4" spans="1:207" ht="33.75" customHeight="1" x14ac:dyDescent="0.35">
      <c r="A4" s="50"/>
      <c r="B4" s="50"/>
      <c r="C4" s="38"/>
      <c r="D4" s="44" t="s">
        <v>59</v>
      </c>
      <c r="E4" s="44" t="s">
        <v>60</v>
      </c>
      <c r="F4" s="44" t="s">
        <v>61</v>
      </c>
      <c r="G4" s="44" t="s">
        <v>62</v>
      </c>
      <c r="H4" s="44" t="s">
        <v>63</v>
      </c>
      <c r="I4" s="44" t="s">
        <v>64</v>
      </c>
      <c r="J4" s="44" t="s">
        <v>60</v>
      </c>
      <c r="K4" s="44" t="s">
        <v>65</v>
      </c>
      <c r="L4" s="44" t="s">
        <v>61</v>
      </c>
      <c r="M4" s="44" t="s">
        <v>62</v>
      </c>
      <c r="GV4" s="40"/>
      <c r="GW4" s="40"/>
      <c r="GX4" s="40"/>
      <c r="GY4" s="40"/>
    </row>
    <row r="6" spans="1:207" x14ac:dyDescent="0.35">
      <c r="D6" s="45" t="s">
        <v>5</v>
      </c>
    </row>
    <row r="8" spans="1:207" x14ac:dyDescent="0.35">
      <c r="A8" s="206" t="s">
        <v>66</v>
      </c>
      <c r="B8" s="206"/>
      <c r="C8" s="206"/>
      <c r="D8" s="206"/>
      <c r="E8" s="206"/>
      <c r="F8" s="206"/>
      <c r="G8" s="206"/>
      <c r="H8" s="206"/>
      <c r="I8" s="206"/>
      <c r="J8" s="206"/>
      <c r="K8" s="206"/>
      <c r="L8" s="206"/>
      <c r="M8" s="206"/>
    </row>
    <row r="9" spans="1:207" x14ac:dyDescent="0.35">
      <c r="A9" s="40" t="s">
        <v>67</v>
      </c>
      <c r="B9" s="40"/>
      <c r="C9" s="35"/>
      <c r="D9" s="59">
        <v>119550</v>
      </c>
      <c r="E9" s="59">
        <v>20810</v>
      </c>
      <c r="F9" s="59">
        <v>25660</v>
      </c>
      <c r="G9" s="59">
        <v>7800</v>
      </c>
      <c r="H9" s="59">
        <v>60</v>
      </c>
      <c r="I9" s="59">
        <v>10290</v>
      </c>
      <c r="J9" s="59">
        <v>80</v>
      </c>
      <c r="K9" s="59">
        <v>3280</v>
      </c>
      <c r="L9" s="59">
        <v>530</v>
      </c>
      <c r="M9" s="59">
        <v>120</v>
      </c>
    </row>
    <row r="10" spans="1:207" x14ac:dyDescent="0.35">
      <c r="A10" s="40" t="s">
        <v>68</v>
      </c>
      <c r="B10" s="40"/>
      <c r="C10" s="35"/>
      <c r="D10" s="59">
        <v>102380</v>
      </c>
      <c r="E10" s="59">
        <v>28130</v>
      </c>
      <c r="F10" s="59">
        <v>33840</v>
      </c>
      <c r="G10" s="59">
        <v>9470</v>
      </c>
      <c r="H10" s="59">
        <v>210</v>
      </c>
      <c r="I10" s="59">
        <v>8740</v>
      </c>
      <c r="J10" s="59">
        <v>90</v>
      </c>
      <c r="K10" s="59">
        <v>4470</v>
      </c>
      <c r="L10" s="59">
        <v>700</v>
      </c>
      <c r="M10" s="59">
        <v>160</v>
      </c>
    </row>
    <row r="11" spans="1:207" x14ac:dyDescent="0.35">
      <c r="A11" s="40" t="s">
        <v>69</v>
      </c>
      <c r="B11" s="40"/>
      <c r="C11" s="35"/>
      <c r="D11" s="59">
        <v>72590</v>
      </c>
      <c r="E11" s="59">
        <v>27910</v>
      </c>
      <c r="F11" s="59">
        <v>47530</v>
      </c>
      <c r="G11" s="59">
        <v>25790</v>
      </c>
      <c r="H11" s="59">
        <v>700</v>
      </c>
      <c r="I11" s="59">
        <v>6380</v>
      </c>
      <c r="J11" s="59">
        <v>350</v>
      </c>
      <c r="K11" s="59">
        <v>5430</v>
      </c>
      <c r="L11" s="59">
        <v>1100</v>
      </c>
      <c r="M11" s="59">
        <v>420</v>
      </c>
    </row>
    <row r="12" spans="1:207" x14ac:dyDescent="0.35">
      <c r="A12" s="40" t="s">
        <v>70</v>
      </c>
      <c r="B12" s="40"/>
      <c r="C12" s="35"/>
      <c r="D12" s="59">
        <v>60870</v>
      </c>
      <c r="E12" s="59">
        <v>25600</v>
      </c>
      <c r="F12" s="59">
        <v>59950</v>
      </c>
      <c r="G12" s="59">
        <v>27410</v>
      </c>
      <c r="H12" s="59">
        <v>780</v>
      </c>
      <c r="I12" s="59">
        <v>4750</v>
      </c>
      <c r="J12" s="59">
        <v>540</v>
      </c>
      <c r="K12" s="59">
        <v>6140</v>
      </c>
      <c r="L12" s="59">
        <v>1630</v>
      </c>
      <c r="M12" s="59">
        <v>530</v>
      </c>
    </row>
    <row r="13" spans="1:207" x14ac:dyDescent="0.35">
      <c r="A13" s="40" t="s">
        <v>71</v>
      </c>
      <c r="B13" s="40"/>
      <c r="C13" s="35"/>
      <c r="D13" s="59">
        <v>49930</v>
      </c>
      <c r="E13" s="59">
        <v>22150</v>
      </c>
      <c r="F13" s="59">
        <v>70850</v>
      </c>
      <c r="G13" s="59">
        <v>30890</v>
      </c>
      <c r="H13" s="59">
        <v>790</v>
      </c>
      <c r="I13" s="59">
        <v>3780</v>
      </c>
      <c r="J13" s="59">
        <v>620</v>
      </c>
      <c r="K13" s="59">
        <v>6310</v>
      </c>
      <c r="L13" s="59">
        <v>2140</v>
      </c>
      <c r="M13" s="59">
        <v>740</v>
      </c>
    </row>
    <row r="14" spans="1:207" x14ac:dyDescent="0.35">
      <c r="A14" s="40" t="s">
        <v>72</v>
      </c>
      <c r="B14" s="40"/>
      <c r="C14" s="35"/>
      <c r="D14" s="59">
        <v>42670</v>
      </c>
      <c r="E14" s="59">
        <v>20170</v>
      </c>
      <c r="F14" s="59">
        <v>78280</v>
      </c>
      <c r="G14" s="59">
        <v>32700</v>
      </c>
      <c r="H14" s="59">
        <v>780</v>
      </c>
      <c r="I14" s="59">
        <v>3160</v>
      </c>
      <c r="J14" s="59">
        <v>670</v>
      </c>
      <c r="K14" s="59">
        <v>6170</v>
      </c>
      <c r="L14" s="59">
        <v>2710</v>
      </c>
      <c r="M14" s="59">
        <v>890</v>
      </c>
    </row>
    <row r="15" spans="1:207" x14ac:dyDescent="0.35">
      <c r="A15" s="40" t="s">
        <v>73</v>
      </c>
      <c r="B15" s="40"/>
      <c r="C15" s="35"/>
      <c r="D15" s="59">
        <v>36680</v>
      </c>
      <c r="E15" s="59">
        <v>18360</v>
      </c>
      <c r="F15" s="59">
        <v>84070</v>
      </c>
      <c r="G15" s="59">
        <v>34710</v>
      </c>
      <c r="H15" s="59">
        <v>780</v>
      </c>
      <c r="I15" s="59">
        <v>2700</v>
      </c>
      <c r="J15" s="59">
        <v>690</v>
      </c>
      <c r="K15" s="59">
        <v>6040</v>
      </c>
      <c r="L15" s="59">
        <v>3150</v>
      </c>
      <c r="M15" s="59">
        <v>1010</v>
      </c>
    </row>
    <row r="16" spans="1:207" x14ac:dyDescent="0.35">
      <c r="A16" s="40" t="s">
        <v>74</v>
      </c>
      <c r="B16" s="40"/>
      <c r="C16" s="35"/>
      <c r="D16" s="59">
        <v>32140</v>
      </c>
      <c r="E16" s="59">
        <v>17030</v>
      </c>
      <c r="F16" s="59">
        <v>87940</v>
      </c>
      <c r="G16" s="59">
        <v>36710</v>
      </c>
      <c r="H16" s="59">
        <v>720</v>
      </c>
      <c r="I16" s="59">
        <v>2370</v>
      </c>
      <c r="J16" s="59">
        <v>720</v>
      </c>
      <c r="K16" s="59">
        <v>5880</v>
      </c>
      <c r="L16" s="59">
        <v>3630</v>
      </c>
      <c r="M16" s="59">
        <v>1070</v>
      </c>
    </row>
    <row r="17" spans="1:13" x14ac:dyDescent="0.35">
      <c r="A17" s="40" t="s">
        <v>75</v>
      </c>
      <c r="B17" s="40"/>
      <c r="C17" s="35"/>
      <c r="D17" s="59">
        <v>28770</v>
      </c>
      <c r="E17" s="59">
        <v>15970</v>
      </c>
      <c r="F17" s="59">
        <v>90820</v>
      </c>
      <c r="G17" s="59">
        <v>38260</v>
      </c>
      <c r="H17" s="59">
        <v>730</v>
      </c>
      <c r="I17" s="59">
        <v>2110</v>
      </c>
      <c r="J17" s="59">
        <v>750</v>
      </c>
      <c r="K17" s="59">
        <v>5680</v>
      </c>
      <c r="L17" s="59">
        <v>3930</v>
      </c>
      <c r="M17" s="59">
        <v>1180</v>
      </c>
    </row>
    <row r="18" spans="1:13" x14ac:dyDescent="0.35">
      <c r="A18" s="40" t="s">
        <v>76</v>
      </c>
      <c r="B18" s="40"/>
      <c r="C18" s="35"/>
      <c r="D18" s="59">
        <v>26160</v>
      </c>
      <c r="E18" s="59">
        <v>15120</v>
      </c>
      <c r="F18" s="59">
        <v>92920</v>
      </c>
      <c r="G18" s="59">
        <v>39620</v>
      </c>
      <c r="H18" s="59">
        <v>710</v>
      </c>
      <c r="I18" s="59">
        <v>1950</v>
      </c>
      <c r="J18" s="59">
        <v>790</v>
      </c>
      <c r="K18" s="59">
        <v>5440</v>
      </c>
      <c r="L18" s="59">
        <v>4250</v>
      </c>
      <c r="M18" s="59">
        <v>1240</v>
      </c>
    </row>
    <row r="19" spans="1:13" x14ac:dyDescent="0.35">
      <c r="A19" s="40" t="s">
        <v>77</v>
      </c>
      <c r="B19" s="40"/>
      <c r="C19" s="35"/>
      <c r="D19" s="59">
        <v>23640</v>
      </c>
      <c r="E19" s="59">
        <v>14260</v>
      </c>
      <c r="F19" s="59">
        <v>94740</v>
      </c>
      <c r="G19" s="59">
        <v>41190</v>
      </c>
      <c r="H19" s="59">
        <v>730</v>
      </c>
      <c r="I19" s="59">
        <v>1750</v>
      </c>
      <c r="J19" s="59">
        <v>750</v>
      </c>
      <c r="K19" s="59">
        <v>5270</v>
      </c>
      <c r="L19" s="59">
        <v>4510</v>
      </c>
      <c r="M19" s="59">
        <v>1360</v>
      </c>
    </row>
    <row r="20" spans="1:13" x14ac:dyDescent="0.35">
      <c r="A20" s="40" t="s">
        <v>78</v>
      </c>
      <c r="B20" s="40"/>
      <c r="C20" s="35"/>
      <c r="D20" s="59">
        <v>22740</v>
      </c>
      <c r="E20" s="59">
        <v>13650</v>
      </c>
      <c r="F20" s="59">
        <v>94590</v>
      </c>
      <c r="G20" s="59">
        <v>42840</v>
      </c>
      <c r="H20" s="59">
        <v>820</v>
      </c>
      <c r="I20" s="59">
        <v>1750</v>
      </c>
      <c r="J20" s="59">
        <v>780</v>
      </c>
      <c r="K20" s="59">
        <v>4820</v>
      </c>
      <c r="L20" s="59">
        <v>4720</v>
      </c>
      <c r="M20" s="59">
        <v>1480</v>
      </c>
    </row>
    <row r="21" spans="1:13" x14ac:dyDescent="0.35">
      <c r="A21" s="53"/>
      <c r="B21" s="53"/>
      <c r="C21" s="53"/>
      <c r="D21" s="60"/>
      <c r="E21" s="60"/>
      <c r="F21" s="60"/>
      <c r="G21" s="60"/>
      <c r="H21" s="60"/>
      <c r="I21" s="60"/>
      <c r="J21" s="60"/>
      <c r="K21" s="60"/>
      <c r="L21" s="60"/>
      <c r="M21" s="60"/>
    </row>
    <row r="22" spans="1:13" x14ac:dyDescent="0.35">
      <c r="A22" s="40" t="s">
        <v>38</v>
      </c>
      <c r="B22" s="40"/>
      <c r="C22" s="41"/>
      <c r="D22" s="41"/>
      <c r="E22" s="41"/>
      <c r="F22" s="41"/>
      <c r="H22" s="40"/>
      <c r="I22" s="40"/>
      <c r="J22" s="40"/>
      <c r="K22" s="40"/>
      <c r="L22" s="40"/>
      <c r="M22" s="40"/>
    </row>
    <row r="23" spans="1:13" x14ac:dyDescent="0.35">
      <c r="A23" s="40" t="s">
        <v>79</v>
      </c>
      <c r="H23" s="40"/>
      <c r="I23" s="40"/>
      <c r="J23" s="40"/>
      <c r="K23" s="40"/>
      <c r="L23" s="40"/>
      <c r="M23" s="40"/>
    </row>
    <row r="24" spans="1:13" x14ac:dyDescent="0.35">
      <c r="A24" s="40" t="s">
        <v>41</v>
      </c>
      <c r="H24" s="40"/>
      <c r="I24" s="40"/>
      <c r="J24" s="40"/>
      <c r="K24" s="40"/>
      <c r="L24" s="40"/>
      <c r="M24" s="40"/>
    </row>
    <row r="25" spans="1:13" x14ac:dyDescent="0.35">
      <c r="A25" s="40" t="s">
        <v>42</v>
      </c>
      <c r="H25" s="40"/>
      <c r="I25" s="40"/>
      <c r="J25" s="40"/>
      <c r="K25" s="40"/>
      <c r="L25" s="40"/>
      <c r="M25" s="40"/>
    </row>
    <row r="26" spans="1:13" x14ac:dyDescent="0.35">
      <c r="A26" s="40" t="s">
        <v>80</v>
      </c>
      <c r="H26" s="40"/>
      <c r="I26" s="40"/>
      <c r="J26" s="40"/>
      <c r="K26" s="40"/>
      <c r="L26" s="40"/>
      <c r="M26" s="40"/>
    </row>
    <row r="27" spans="1:13" x14ac:dyDescent="0.35">
      <c r="H27" s="40"/>
      <c r="I27" s="40"/>
      <c r="J27" s="40"/>
      <c r="K27" s="40"/>
      <c r="L27" s="40"/>
      <c r="M27" s="40"/>
    </row>
    <row r="28" spans="1:13" x14ac:dyDescent="0.35">
      <c r="H28" s="40"/>
      <c r="I28" s="40"/>
      <c r="J28" s="40"/>
      <c r="K28" s="40"/>
      <c r="L28" s="40"/>
      <c r="M28" s="40"/>
    </row>
    <row r="29" spans="1:13" x14ac:dyDescent="0.35">
      <c r="H29" s="40"/>
      <c r="I29" s="40"/>
      <c r="J29" s="40"/>
      <c r="K29" s="40"/>
      <c r="L29" s="40"/>
      <c r="M29" s="40"/>
    </row>
    <row r="30" spans="1:13" x14ac:dyDescent="0.35">
      <c r="H30" s="40"/>
      <c r="I30" s="40"/>
      <c r="J30" s="40"/>
      <c r="K30" s="40"/>
      <c r="L30" s="40"/>
      <c r="M30" s="40"/>
    </row>
    <row r="31" spans="1:13" x14ac:dyDescent="0.35">
      <c r="H31" s="40"/>
      <c r="I31" s="40"/>
      <c r="J31" s="40"/>
      <c r="K31" s="40"/>
      <c r="L31" s="40"/>
      <c r="M31" s="40"/>
    </row>
    <row r="32" spans="1:13" x14ac:dyDescent="0.35">
      <c r="H32" s="40"/>
      <c r="I32" s="40"/>
      <c r="J32" s="40"/>
      <c r="K32" s="40"/>
      <c r="L32" s="40"/>
      <c r="M32" s="40"/>
    </row>
    <row r="33" spans="8:13" x14ac:dyDescent="0.35">
      <c r="H33" s="54"/>
      <c r="I33" s="54"/>
      <c r="J33" s="54"/>
      <c r="K33" s="54"/>
      <c r="L33" s="54"/>
      <c r="M33" s="54"/>
    </row>
  </sheetData>
  <mergeCells count="1">
    <mergeCell ref="A8:M8"/>
  </mergeCells>
  <pageMargins left="0.7" right="0.7" top="0.75" bottom="0.75" header="0.3" footer="0.3"/>
  <pageSetup paperSize="9" scale="6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Y38"/>
  <sheetViews>
    <sheetView showGridLines="0" zoomScaleNormal="100" workbookViewId="0"/>
  </sheetViews>
  <sheetFormatPr defaultColWidth="10.7265625" defaultRowHeight="14.5" x14ac:dyDescent="0.35"/>
  <cols>
    <col min="1" max="1" width="30.54296875" customWidth="1"/>
    <col min="2" max="3" width="1.7265625" customWidth="1"/>
    <col min="4" max="4" width="13.453125" customWidth="1"/>
    <col min="5" max="7" width="11.81640625" customWidth="1"/>
    <col min="8" max="8" width="12.81640625" customWidth="1"/>
    <col min="9" max="13" width="11.81640625" customWidth="1"/>
    <col min="257" max="257" width="30.54296875" customWidth="1"/>
    <col min="258" max="259" width="1.7265625" customWidth="1"/>
    <col min="260" max="260" width="13.453125" customWidth="1"/>
    <col min="261" max="263" width="11.81640625" customWidth="1"/>
    <col min="264" max="264" width="12.81640625" customWidth="1"/>
    <col min="265" max="269" width="11.81640625" customWidth="1"/>
    <col min="513" max="513" width="30.54296875" customWidth="1"/>
    <col min="514" max="515" width="1.7265625" customWidth="1"/>
    <col min="516" max="516" width="13.453125" customWidth="1"/>
    <col min="517" max="519" width="11.81640625" customWidth="1"/>
    <col min="520" max="520" width="12.81640625" customWidth="1"/>
    <col min="521" max="525" width="11.81640625" customWidth="1"/>
    <col min="769" max="769" width="30.54296875" customWidth="1"/>
    <col min="770" max="771" width="1.7265625" customWidth="1"/>
    <col min="772" max="772" width="13.453125" customWidth="1"/>
    <col min="773" max="775" width="11.81640625" customWidth="1"/>
    <col min="776" max="776" width="12.81640625" customWidth="1"/>
    <col min="777" max="781" width="11.81640625" customWidth="1"/>
    <col min="1025" max="1025" width="30.54296875" customWidth="1"/>
    <col min="1026" max="1027" width="1.7265625" customWidth="1"/>
    <col min="1028" max="1028" width="13.453125" customWidth="1"/>
    <col min="1029" max="1031" width="11.81640625" customWidth="1"/>
    <col min="1032" max="1032" width="12.81640625" customWidth="1"/>
    <col min="1033" max="1037" width="11.81640625" customWidth="1"/>
    <col min="1281" max="1281" width="30.54296875" customWidth="1"/>
    <col min="1282" max="1283" width="1.7265625" customWidth="1"/>
    <col min="1284" max="1284" width="13.453125" customWidth="1"/>
    <col min="1285" max="1287" width="11.81640625" customWidth="1"/>
    <col min="1288" max="1288" width="12.81640625" customWidth="1"/>
    <col min="1289" max="1293" width="11.81640625" customWidth="1"/>
    <col min="1537" max="1537" width="30.54296875" customWidth="1"/>
    <col min="1538" max="1539" width="1.7265625" customWidth="1"/>
    <col min="1540" max="1540" width="13.453125" customWidth="1"/>
    <col min="1541" max="1543" width="11.81640625" customWidth="1"/>
    <col min="1544" max="1544" width="12.81640625" customWidth="1"/>
    <col min="1545" max="1549" width="11.81640625" customWidth="1"/>
    <col min="1793" max="1793" width="30.54296875" customWidth="1"/>
    <col min="1794" max="1795" width="1.7265625" customWidth="1"/>
    <col min="1796" max="1796" width="13.453125" customWidth="1"/>
    <col min="1797" max="1799" width="11.81640625" customWidth="1"/>
    <col min="1800" max="1800" width="12.81640625" customWidth="1"/>
    <col min="1801" max="1805" width="11.81640625" customWidth="1"/>
    <col min="2049" max="2049" width="30.54296875" customWidth="1"/>
    <col min="2050" max="2051" width="1.7265625" customWidth="1"/>
    <col min="2052" max="2052" width="13.453125" customWidth="1"/>
    <col min="2053" max="2055" width="11.81640625" customWidth="1"/>
    <col min="2056" max="2056" width="12.81640625" customWidth="1"/>
    <col min="2057" max="2061" width="11.81640625" customWidth="1"/>
    <col min="2305" max="2305" width="30.54296875" customWidth="1"/>
    <col min="2306" max="2307" width="1.7265625" customWidth="1"/>
    <col min="2308" max="2308" width="13.453125" customWidth="1"/>
    <col min="2309" max="2311" width="11.81640625" customWidth="1"/>
    <col min="2312" max="2312" width="12.81640625" customWidth="1"/>
    <col min="2313" max="2317" width="11.81640625" customWidth="1"/>
    <col min="2561" max="2561" width="30.54296875" customWidth="1"/>
    <col min="2562" max="2563" width="1.7265625" customWidth="1"/>
    <col min="2564" max="2564" width="13.453125" customWidth="1"/>
    <col min="2565" max="2567" width="11.81640625" customWidth="1"/>
    <col min="2568" max="2568" width="12.81640625" customWidth="1"/>
    <col min="2569" max="2573" width="11.81640625" customWidth="1"/>
    <col min="2817" max="2817" width="30.54296875" customWidth="1"/>
    <col min="2818" max="2819" width="1.7265625" customWidth="1"/>
    <col min="2820" max="2820" width="13.453125" customWidth="1"/>
    <col min="2821" max="2823" width="11.81640625" customWidth="1"/>
    <col min="2824" max="2824" width="12.81640625" customWidth="1"/>
    <col min="2825" max="2829" width="11.81640625" customWidth="1"/>
    <col min="3073" max="3073" width="30.54296875" customWidth="1"/>
    <col min="3074" max="3075" width="1.7265625" customWidth="1"/>
    <col min="3076" max="3076" width="13.453125" customWidth="1"/>
    <col min="3077" max="3079" width="11.81640625" customWidth="1"/>
    <col min="3080" max="3080" width="12.81640625" customWidth="1"/>
    <col min="3081" max="3085" width="11.81640625" customWidth="1"/>
    <col min="3329" max="3329" width="30.54296875" customWidth="1"/>
    <col min="3330" max="3331" width="1.7265625" customWidth="1"/>
    <col min="3332" max="3332" width="13.453125" customWidth="1"/>
    <col min="3333" max="3335" width="11.81640625" customWidth="1"/>
    <col min="3336" max="3336" width="12.81640625" customWidth="1"/>
    <col min="3337" max="3341" width="11.81640625" customWidth="1"/>
    <col min="3585" max="3585" width="30.54296875" customWidth="1"/>
    <col min="3586" max="3587" width="1.7265625" customWidth="1"/>
    <col min="3588" max="3588" width="13.453125" customWidth="1"/>
    <col min="3589" max="3591" width="11.81640625" customWidth="1"/>
    <col min="3592" max="3592" width="12.81640625" customWidth="1"/>
    <col min="3593" max="3597" width="11.81640625" customWidth="1"/>
    <col min="3841" max="3841" width="30.54296875" customWidth="1"/>
    <col min="3842" max="3843" width="1.7265625" customWidth="1"/>
    <col min="3844" max="3844" width="13.453125" customWidth="1"/>
    <col min="3845" max="3847" width="11.81640625" customWidth="1"/>
    <col min="3848" max="3848" width="12.81640625" customWidth="1"/>
    <col min="3849" max="3853" width="11.81640625" customWidth="1"/>
    <col min="4097" max="4097" width="30.54296875" customWidth="1"/>
    <col min="4098" max="4099" width="1.7265625" customWidth="1"/>
    <col min="4100" max="4100" width="13.453125" customWidth="1"/>
    <col min="4101" max="4103" width="11.81640625" customWidth="1"/>
    <col min="4104" max="4104" width="12.81640625" customWidth="1"/>
    <col min="4105" max="4109" width="11.81640625" customWidth="1"/>
    <col min="4353" max="4353" width="30.54296875" customWidth="1"/>
    <col min="4354" max="4355" width="1.7265625" customWidth="1"/>
    <col min="4356" max="4356" width="13.453125" customWidth="1"/>
    <col min="4357" max="4359" width="11.81640625" customWidth="1"/>
    <col min="4360" max="4360" width="12.81640625" customWidth="1"/>
    <col min="4361" max="4365" width="11.81640625" customWidth="1"/>
    <col min="4609" max="4609" width="30.54296875" customWidth="1"/>
    <col min="4610" max="4611" width="1.7265625" customWidth="1"/>
    <col min="4612" max="4612" width="13.453125" customWidth="1"/>
    <col min="4613" max="4615" width="11.81640625" customWidth="1"/>
    <col min="4616" max="4616" width="12.81640625" customWidth="1"/>
    <col min="4617" max="4621" width="11.81640625" customWidth="1"/>
    <col min="4865" max="4865" width="30.54296875" customWidth="1"/>
    <col min="4866" max="4867" width="1.7265625" customWidth="1"/>
    <col min="4868" max="4868" width="13.453125" customWidth="1"/>
    <col min="4869" max="4871" width="11.81640625" customWidth="1"/>
    <col min="4872" max="4872" width="12.81640625" customWidth="1"/>
    <col min="4873" max="4877" width="11.81640625" customWidth="1"/>
    <col min="5121" max="5121" width="30.54296875" customWidth="1"/>
    <col min="5122" max="5123" width="1.7265625" customWidth="1"/>
    <col min="5124" max="5124" width="13.453125" customWidth="1"/>
    <col min="5125" max="5127" width="11.81640625" customWidth="1"/>
    <col min="5128" max="5128" width="12.81640625" customWidth="1"/>
    <col min="5129" max="5133" width="11.81640625" customWidth="1"/>
    <col min="5377" max="5377" width="30.54296875" customWidth="1"/>
    <col min="5378" max="5379" width="1.7265625" customWidth="1"/>
    <col min="5380" max="5380" width="13.453125" customWidth="1"/>
    <col min="5381" max="5383" width="11.81640625" customWidth="1"/>
    <col min="5384" max="5384" width="12.81640625" customWidth="1"/>
    <col min="5385" max="5389" width="11.81640625" customWidth="1"/>
    <col min="5633" max="5633" width="30.54296875" customWidth="1"/>
    <col min="5634" max="5635" width="1.7265625" customWidth="1"/>
    <col min="5636" max="5636" width="13.453125" customWidth="1"/>
    <col min="5637" max="5639" width="11.81640625" customWidth="1"/>
    <col min="5640" max="5640" width="12.81640625" customWidth="1"/>
    <col min="5641" max="5645" width="11.81640625" customWidth="1"/>
    <col min="5889" max="5889" width="30.54296875" customWidth="1"/>
    <col min="5890" max="5891" width="1.7265625" customWidth="1"/>
    <col min="5892" max="5892" width="13.453125" customWidth="1"/>
    <col min="5893" max="5895" width="11.81640625" customWidth="1"/>
    <col min="5896" max="5896" width="12.81640625" customWidth="1"/>
    <col min="5897" max="5901" width="11.81640625" customWidth="1"/>
    <col min="6145" max="6145" width="30.54296875" customWidth="1"/>
    <col min="6146" max="6147" width="1.7265625" customWidth="1"/>
    <col min="6148" max="6148" width="13.453125" customWidth="1"/>
    <col min="6149" max="6151" width="11.81640625" customWidth="1"/>
    <col min="6152" max="6152" width="12.81640625" customWidth="1"/>
    <col min="6153" max="6157" width="11.81640625" customWidth="1"/>
    <col min="6401" max="6401" width="30.54296875" customWidth="1"/>
    <col min="6402" max="6403" width="1.7265625" customWidth="1"/>
    <col min="6404" max="6404" width="13.453125" customWidth="1"/>
    <col min="6405" max="6407" width="11.81640625" customWidth="1"/>
    <col min="6408" max="6408" width="12.81640625" customWidth="1"/>
    <col min="6409" max="6413" width="11.81640625" customWidth="1"/>
    <col min="6657" max="6657" width="30.54296875" customWidth="1"/>
    <col min="6658" max="6659" width="1.7265625" customWidth="1"/>
    <col min="6660" max="6660" width="13.453125" customWidth="1"/>
    <col min="6661" max="6663" width="11.81640625" customWidth="1"/>
    <col min="6664" max="6664" width="12.81640625" customWidth="1"/>
    <col min="6665" max="6669" width="11.81640625" customWidth="1"/>
    <col min="6913" max="6913" width="30.54296875" customWidth="1"/>
    <col min="6914" max="6915" width="1.7265625" customWidth="1"/>
    <col min="6916" max="6916" width="13.453125" customWidth="1"/>
    <col min="6917" max="6919" width="11.81640625" customWidth="1"/>
    <col min="6920" max="6920" width="12.81640625" customWidth="1"/>
    <col min="6921" max="6925" width="11.81640625" customWidth="1"/>
    <col min="7169" max="7169" width="30.54296875" customWidth="1"/>
    <col min="7170" max="7171" width="1.7265625" customWidth="1"/>
    <col min="7172" max="7172" width="13.453125" customWidth="1"/>
    <col min="7173" max="7175" width="11.81640625" customWidth="1"/>
    <col min="7176" max="7176" width="12.81640625" customWidth="1"/>
    <col min="7177" max="7181" width="11.81640625" customWidth="1"/>
    <col min="7425" max="7425" width="30.54296875" customWidth="1"/>
    <col min="7426" max="7427" width="1.7265625" customWidth="1"/>
    <col min="7428" max="7428" width="13.453125" customWidth="1"/>
    <col min="7429" max="7431" width="11.81640625" customWidth="1"/>
    <col min="7432" max="7432" width="12.81640625" customWidth="1"/>
    <col min="7433" max="7437" width="11.81640625" customWidth="1"/>
    <col min="7681" max="7681" width="30.54296875" customWidth="1"/>
    <col min="7682" max="7683" width="1.7265625" customWidth="1"/>
    <col min="7684" max="7684" width="13.453125" customWidth="1"/>
    <col min="7685" max="7687" width="11.81640625" customWidth="1"/>
    <col min="7688" max="7688" width="12.81640625" customWidth="1"/>
    <col min="7689" max="7693" width="11.81640625" customWidth="1"/>
    <col min="7937" max="7937" width="30.54296875" customWidth="1"/>
    <col min="7938" max="7939" width="1.7265625" customWidth="1"/>
    <col min="7940" max="7940" width="13.453125" customWidth="1"/>
    <col min="7941" max="7943" width="11.81640625" customWidth="1"/>
    <col min="7944" max="7944" width="12.81640625" customWidth="1"/>
    <col min="7945" max="7949" width="11.81640625" customWidth="1"/>
    <col min="8193" max="8193" width="30.54296875" customWidth="1"/>
    <col min="8194" max="8195" width="1.7265625" customWidth="1"/>
    <col min="8196" max="8196" width="13.453125" customWidth="1"/>
    <col min="8197" max="8199" width="11.81640625" customWidth="1"/>
    <col min="8200" max="8200" width="12.81640625" customWidth="1"/>
    <col min="8201" max="8205" width="11.81640625" customWidth="1"/>
    <col min="8449" max="8449" width="30.54296875" customWidth="1"/>
    <col min="8450" max="8451" width="1.7265625" customWidth="1"/>
    <col min="8452" max="8452" width="13.453125" customWidth="1"/>
    <col min="8453" max="8455" width="11.81640625" customWidth="1"/>
    <col min="8456" max="8456" width="12.81640625" customWidth="1"/>
    <col min="8457" max="8461" width="11.81640625" customWidth="1"/>
    <col min="8705" max="8705" width="30.54296875" customWidth="1"/>
    <col min="8706" max="8707" width="1.7265625" customWidth="1"/>
    <col min="8708" max="8708" width="13.453125" customWidth="1"/>
    <col min="8709" max="8711" width="11.81640625" customWidth="1"/>
    <col min="8712" max="8712" width="12.81640625" customWidth="1"/>
    <col min="8713" max="8717" width="11.81640625" customWidth="1"/>
    <col min="8961" max="8961" width="30.54296875" customWidth="1"/>
    <col min="8962" max="8963" width="1.7265625" customWidth="1"/>
    <col min="8964" max="8964" width="13.453125" customWidth="1"/>
    <col min="8965" max="8967" width="11.81640625" customWidth="1"/>
    <col min="8968" max="8968" width="12.81640625" customWidth="1"/>
    <col min="8969" max="8973" width="11.81640625" customWidth="1"/>
    <col min="9217" max="9217" width="30.54296875" customWidth="1"/>
    <col min="9218" max="9219" width="1.7265625" customWidth="1"/>
    <col min="9220" max="9220" width="13.453125" customWidth="1"/>
    <col min="9221" max="9223" width="11.81640625" customWidth="1"/>
    <col min="9224" max="9224" width="12.81640625" customWidth="1"/>
    <col min="9225" max="9229" width="11.81640625" customWidth="1"/>
    <col min="9473" max="9473" width="30.54296875" customWidth="1"/>
    <col min="9474" max="9475" width="1.7265625" customWidth="1"/>
    <col min="9476" max="9476" width="13.453125" customWidth="1"/>
    <col min="9477" max="9479" width="11.81640625" customWidth="1"/>
    <col min="9480" max="9480" width="12.81640625" customWidth="1"/>
    <col min="9481" max="9485" width="11.81640625" customWidth="1"/>
    <col min="9729" max="9729" width="30.54296875" customWidth="1"/>
    <col min="9730" max="9731" width="1.7265625" customWidth="1"/>
    <col min="9732" max="9732" width="13.453125" customWidth="1"/>
    <col min="9733" max="9735" width="11.81640625" customWidth="1"/>
    <col min="9736" max="9736" width="12.81640625" customWidth="1"/>
    <col min="9737" max="9741" width="11.81640625" customWidth="1"/>
    <col min="9985" max="9985" width="30.54296875" customWidth="1"/>
    <col min="9986" max="9987" width="1.7265625" customWidth="1"/>
    <col min="9988" max="9988" width="13.453125" customWidth="1"/>
    <col min="9989" max="9991" width="11.81640625" customWidth="1"/>
    <col min="9992" max="9992" width="12.81640625" customWidth="1"/>
    <col min="9993" max="9997" width="11.81640625" customWidth="1"/>
    <col min="10241" max="10241" width="30.54296875" customWidth="1"/>
    <col min="10242" max="10243" width="1.7265625" customWidth="1"/>
    <col min="10244" max="10244" width="13.453125" customWidth="1"/>
    <col min="10245" max="10247" width="11.81640625" customWidth="1"/>
    <col min="10248" max="10248" width="12.81640625" customWidth="1"/>
    <col min="10249" max="10253" width="11.81640625" customWidth="1"/>
    <col min="10497" max="10497" width="30.54296875" customWidth="1"/>
    <col min="10498" max="10499" width="1.7265625" customWidth="1"/>
    <col min="10500" max="10500" width="13.453125" customWidth="1"/>
    <col min="10501" max="10503" width="11.81640625" customWidth="1"/>
    <col min="10504" max="10504" width="12.81640625" customWidth="1"/>
    <col min="10505" max="10509" width="11.81640625" customWidth="1"/>
    <col min="10753" max="10753" width="30.54296875" customWidth="1"/>
    <col min="10754" max="10755" width="1.7265625" customWidth="1"/>
    <col min="10756" max="10756" width="13.453125" customWidth="1"/>
    <col min="10757" max="10759" width="11.81640625" customWidth="1"/>
    <col min="10760" max="10760" width="12.81640625" customWidth="1"/>
    <col min="10761" max="10765" width="11.81640625" customWidth="1"/>
    <col min="11009" max="11009" width="30.54296875" customWidth="1"/>
    <col min="11010" max="11011" width="1.7265625" customWidth="1"/>
    <col min="11012" max="11012" width="13.453125" customWidth="1"/>
    <col min="11013" max="11015" width="11.81640625" customWidth="1"/>
    <col min="11016" max="11016" width="12.81640625" customWidth="1"/>
    <col min="11017" max="11021" width="11.81640625" customWidth="1"/>
    <col min="11265" max="11265" width="30.54296875" customWidth="1"/>
    <col min="11266" max="11267" width="1.7265625" customWidth="1"/>
    <col min="11268" max="11268" width="13.453125" customWidth="1"/>
    <col min="11269" max="11271" width="11.81640625" customWidth="1"/>
    <col min="11272" max="11272" width="12.81640625" customWidth="1"/>
    <col min="11273" max="11277" width="11.81640625" customWidth="1"/>
    <col min="11521" max="11521" width="30.54296875" customWidth="1"/>
    <col min="11522" max="11523" width="1.7265625" customWidth="1"/>
    <col min="11524" max="11524" width="13.453125" customWidth="1"/>
    <col min="11525" max="11527" width="11.81640625" customWidth="1"/>
    <col min="11528" max="11528" width="12.81640625" customWidth="1"/>
    <col min="11529" max="11533" width="11.81640625" customWidth="1"/>
    <col min="11777" max="11777" width="30.54296875" customWidth="1"/>
    <col min="11778" max="11779" width="1.7265625" customWidth="1"/>
    <col min="11780" max="11780" width="13.453125" customWidth="1"/>
    <col min="11781" max="11783" width="11.81640625" customWidth="1"/>
    <col min="11784" max="11784" width="12.81640625" customWidth="1"/>
    <col min="11785" max="11789" width="11.81640625" customWidth="1"/>
    <col min="12033" max="12033" width="30.54296875" customWidth="1"/>
    <col min="12034" max="12035" width="1.7265625" customWidth="1"/>
    <col min="12036" max="12036" width="13.453125" customWidth="1"/>
    <col min="12037" max="12039" width="11.81640625" customWidth="1"/>
    <col min="12040" max="12040" width="12.81640625" customWidth="1"/>
    <col min="12041" max="12045" width="11.81640625" customWidth="1"/>
    <col min="12289" max="12289" width="30.54296875" customWidth="1"/>
    <col min="12290" max="12291" width="1.7265625" customWidth="1"/>
    <col min="12292" max="12292" width="13.453125" customWidth="1"/>
    <col min="12293" max="12295" width="11.81640625" customWidth="1"/>
    <col min="12296" max="12296" width="12.81640625" customWidth="1"/>
    <col min="12297" max="12301" width="11.81640625" customWidth="1"/>
    <col min="12545" max="12545" width="30.54296875" customWidth="1"/>
    <col min="12546" max="12547" width="1.7265625" customWidth="1"/>
    <col min="12548" max="12548" width="13.453125" customWidth="1"/>
    <col min="12549" max="12551" width="11.81640625" customWidth="1"/>
    <col min="12552" max="12552" width="12.81640625" customWidth="1"/>
    <col min="12553" max="12557" width="11.81640625" customWidth="1"/>
    <col min="12801" max="12801" width="30.54296875" customWidth="1"/>
    <col min="12802" max="12803" width="1.7265625" customWidth="1"/>
    <col min="12804" max="12804" width="13.453125" customWidth="1"/>
    <col min="12805" max="12807" width="11.81640625" customWidth="1"/>
    <col min="12808" max="12808" width="12.81640625" customWidth="1"/>
    <col min="12809" max="12813" width="11.81640625" customWidth="1"/>
    <col min="13057" max="13057" width="30.54296875" customWidth="1"/>
    <col min="13058" max="13059" width="1.7265625" customWidth="1"/>
    <col min="13060" max="13060" width="13.453125" customWidth="1"/>
    <col min="13061" max="13063" width="11.81640625" customWidth="1"/>
    <col min="13064" max="13064" width="12.81640625" customWidth="1"/>
    <col min="13065" max="13069" width="11.81640625" customWidth="1"/>
    <col min="13313" max="13313" width="30.54296875" customWidth="1"/>
    <col min="13314" max="13315" width="1.7265625" customWidth="1"/>
    <col min="13316" max="13316" width="13.453125" customWidth="1"/>
    <col min="13317" max="13319" width="11.81640625" customWidth="1"/>
    <col min="13320" max="13320" width="12.81640625" customWidth="1"/>
    <col min="13321" max="13325" width="11.81640625" customWidth="1"/>
    <col min="13569" max="13569" width="30.54296875" customWidth="1"/>
    <col min="13570" max="13571" width="1.7265625" customWidth="1"/>
    <col min="13572" max="13572" width="13.453125" customWidth="1"/>
    <col min="13573" max="13575" width="11.81640625" customWidth="1"/>
    <col min="13576" max="13576" width="12.81640625" customWidth="1"/>
    <col min="13577" max="13581" width="11.81640625" customWidth="1"/>
    <col min="13825" max="13825" width="30.54296875" customWidth="1"/>
    <col min="13826" max="13827" width="1.7265625" customWidth="1"/>
    <col min="13828" max="13828" width="13.453125" customWidth="1"/>
    <col min="13829" max="13831" width="11.81640625" customWidth="1"/>
    <col min="13832" max="13832" width="12.81640625" customWidth="1"/>
    <col min="13833" max="13837" width="11.81640625" customWidth="1"/>
    <col min="14081" max="14081" width="30.54296875" customWidth="1"/>
    <col min="14082" max="14083" width="1.7265625" customWidth="1"/>
    <col min="14084" max="14084" width="13.453125" customWidth="1"/>
    <col min="14085" max="14087" width="11.81640625" customWidth="1"/>
    <col min="14088" max="14088" width="12.81640625" customWidth="1"/>
    <col min="14089" max="14093" width="11.81640625" customWidth="1"/>
    <col min="14337" max="14337" width="30.54296875" customWidth="1"/>
    <col min="14338" max="14339" width="1.7265625" customWidth="1"/>
    <col min="14340" max="14340" width="13.453125" customWidth="1"/>
    <col min="14341" max="14343" width="11.81640625" customWidth="1"/>
    <col min="14344" max="14344" width="12.81640625" customWidth="1"/>
    <col min="14345" max="14349" width="11.81640625" customWidth="1"/>
    <col min="14593" max="14593" width="30.54296875" customWidth="1"/>
    <col min="14594" max="14595" width="1.7265625" customWidth="1"/>
    <col min="14596" max="14596" width="13.453125" customWidth="1"/>
    <col min="14597" max="14599" width="11.81640625" customWidth="1"/>
    <col min="14600" max="14600" width="12.81640625" customWidth="1"/>
    <col min="14601" max="14605" width="11.81640625" customWidth="1"/>
    <col min="14849" max="14849" width="30.54296875" customWidth="1"/>
    <col min="14850" max="14851" width="1.7265625" customWidth="1"/>
    <col min="14852" max="14852" width="13.453125" customWidth="1"/>
    <col min="14853" max="14855" width="11.81640625" customWidth="1"/>
    <col min="14856" max="14856" width="12.81640625" customWidth="1"/>
    <col min="14857" max="14861" width="11.81640625" customWidth="1"/>
    <col min="15105" max="15105" width="30.54296875" customWidth="1"/>
    <col min="15106" max="15107" width="1.7265625" customWidth="1"/>
    <col min="15108" max="15108" width="13.453125" customWidth="1"/>
    <col min="15109" max="15111" width="11.81640625" customWidth="1"/>
    <col min="15112" max="15112" width="12.81640625" customWidth="1"/>
    <col min="15113" max="15117" width="11.81640625" customWidth="1"/>
    <col min="15361" max="15361" width="30.54296875" customWidth="1"/>
    <col min="15362" max="15363" width="1.7265625" customWidth="1"/>
    <col min="15364" max="15364" width="13.453125" customWidth="1"/>
    <col min="15365" max="15367" width="11.81640625" customWidth="1"/>
    <col min="15368" max="15368" width="12.81640625" customWidth="1"/>
    <col min="15369" max="15373" width="11.81640625" customWidth="1"/>
    <col min="15617" max="15617" width="30.54296875" customWidth="1"/>
    <col min="15618" max="15619" width="1.7265625" customWidth="1"/>
    <col min="15620" max="15620" width="13.453125" customWidth="1"/>
    <col min="15621" max="15623" width="11.81640625" customWidth="1"/>
    <col min="15624" max="15624" width="12.81640625" customWidth="1"/>
    <col min="15625" max="15629" width="11.81640625" customWidth="1"/>
    <col min="15873" max="15873" width="30.54296875" customWidth="1"/>
    <col min="15874" max="15875" width="1.7265625" customWidth="1"/>
    <col min="15876" max="15876" width="13.453125" customWidth="1"/>
    <col min="15877" max="15879" width="11.81640625" customWidth="1"/>
    <col min="15880" max="15880" width="12.81640625" customWidth="1"/>
    <col min="15881" max="15885" width="11.81640625" customWidth="1"/>
    <col min="16129" max="16129" width="30.54296875" customWidth="1"/>
    <col min="16130" max="16131" width="1.7265625" customWidth="1"/>
    <col min="16132" max="16132" width="13.453125" customWidth="1"/>
    <col min="16133" max="16135" width="11.81640625" customWidth="1"/>
    <col min="16136" max="16136" width="12.81640625" customWidth="1"/>
    <col min="16137" max="16141" width="11.81640625" customWidth="1"/>
  </cols>
  <sheetData>
    <row r="1" spans="1:207" x14ac:dyDescent="0.35">
      <c r="A1" s="49" t="s">
        <v>81</v>
      </c>
      <c r="B1" s="49"/>
      <c r="C1" s="51"/>
      <c r="D1" s="51"/>
      <c r="E1" s="51"/>
      <c r="F1" s="51"/>
      <c r="G1" s="51"/>
      <c r="H1" s="51"/>
      <c r="I1" s="51"/>
      <c r="J1" s="51"/>
      <c r="K1" s="51"/>
      <c r="L1" s="51"/>
      <c r="M1" s="51"/>
    </row>
    <row r="2" spans="1:207" x14ac:dyDescent="0.35">
      <c r="A2" s="88" t="s">
        <v>298</v>
      </c>
      <c r="B2" s="42"/>
      <c r="C2" s="52"/>
      <c r="D2" s="52"/>
      <c r="E2" s="52"/>
      <c r="F2" s="52"/>
      <c r="G2" s="52"/>
      <c r="H2" s="52"/>
      <c r="I2" s="52"/>
      <c r="J2" s="52"/>
      <c r="K2" s="52"/>
      <c r="L2" s="52"/>
      <c r="M2" s="52"/>
    </row>
    <row r="3" spans="1:207" x14ac:dyDescent="0.35">
      <c r="A3" s="40"/>
      <c r="B3" s="40"/>
      <c r="D3" s="55" t="s">
        <v>57</v>
      </c>
      <c r="E3" s="43"/>
      <c r="F3" s="43"/>
      <c r="G3" s="43"/>
      <c r="H3" s="55" t="s">
        <v>58</v>
      </c>
      <c r="I3" s="43"/>
      <c r="J3" s="43"/>
      <c r="K3" s="43"/>
      <c r="L3" s="43"/>
      <c r="M3" s="43"/>
    </row>
    <row r="4" spans="1:207" ht="33.75" customHeight="1" x14ac:dyDescent="0.35">
      <c r="A4" s="50"/>
      <c r="B4" s="50"/>
      <c r="C4" s="38"/>
      <c r="D4" s="44" t="s">
        <v>59</v>
      </c>
      <c r="E4" s="44" t="s">
        <v>60</v>
      </c>
      <c r="F4" s="44" t="s">
        <v>61</v>
      </c>
      <c r="G4" s="44" t="s">
        <v>62</v>
      </c>
      <c r="H4" s="44" t="s">
        <v>63</v>
      </c>
      <c r="I4" s="44" t="s">
        <v>64</v>
      </c>
      <c r="J4" s="44" t="s">
        <v>60</v>
      </c>
      <c r="K4" s="44" t="s">
        <v>65</v>
      </c>
      <c r="L4" s="44" t="s">
        <v>61</v>
      </c>
      <c r="M4" s="44" t="s">
        <v>62</v>
      </c>
      <c r="GV4" s="40"/>
      <c r="GW4" s="40"/>
      <c r="GX4" s="40"/>
      <c r="GY4" s="40"/>
    </row>
    <row r="6" spans="1:207" x14ac:dyDescent="0.35">
      <c r="D6" s="45" t="s">
        <v>5</v>
      </c>
    </row>
    <row r="8" spans="1:207" x14ac:dyDescent="0.35">
      <c r="A8" s="206" t="s">
        <v>66</v>
      </c>
      <c r="B8" s="206"/>
      <c r="C8" s="206"/>
      <c r="D8" s="206"/>
      <c r="E8" s="206"/>
      <c r="F8" s="206"/>
      <c r="G8" s="206"/>
      <c r="H8" s="206"/>
      <c r="I8" s="206"/>
      <c r="J8" s="206"/>
      <c r="K8" s="206"/>
      <c r="L8" s="206"/>
      <c r="M8" s="206"/>
    </row>
    <row r="9" spans="1:207" x14ac:dyDescent="0.35">
      <c r="A9" s="57" t="s">
        <v>67</v>
      </c>
      <c r="B9" s="57"/>
      <c r="C9" s="61"/>
      <c r="D9" s="62">
        <v>24590</v>
      </c>
      <c r="E9" s="62">
        <v>3340</v>
      </c>
      <c r="F9" s="62">
        <v>2840</v>
      </c>
      <c r="G9" s="62">
        <v>1620</v>
      </c>
      <c r="H9" s="62">
        <v>10</v>
      </c>
      <c r="I9" s="62">
        <v>1490</v>
      </c>
      <c r="J9" s="62">
        <v>10</v>
      </c>
      <c r="K9" s="62">
        <v>320</v>
      </c>
      <c r="L9" s="62">
        <v>60</v>
      </c>
      <c r="M9" s="62">
        <v>10</v>
      </c>
    </row>
    <row r="10" spans="1:207" x14ac:dyDescent="0.35">
      <c r="A10" s="57" t="s">
        <v>68</v>
      </c>
      <c r="B10" s="57"/>
      <c r="C10" s="61"/>
      <c r="D10" s="62">
        <v>21510</v>
      </c>
      <c r="E10" s="62">
        <v>4260</v>
      </c>
      <c r="F10" s="62">
        <v>4210</v>
      </c>
      <c r="G10" s="62">
        <v>2410</v>
      </c>
      <c r="H10" s="62">
        <v>10</v>
      </c>
      <c r="I10" s="62">
        <v>1350</v>
      </c>
      <c r="J10" s="62">
        <v>10</v>
      </c>
      <c r="K10" s="62">
        <v>440</v>
      </c>
      <c r="L10" s="62">
        <v>70</v>
      </c>
      <c r="M10" s="62">
        <v>20</v>
      </c>
    </row>
    <row r="11" spans="1:207" x14ac:dyDescent="0.35">
      <c r="A11" s="57" t="s">
        <v>69</v>
      </c>
      <c r="B11" s="57"/>
      <c r="C11" s="61"/>
      <c r="D11" s="62">
        <v>16560</v>
      </c>
      <c r="E11" s="62">
        <v>4480</v>
      </c>
      <c r="F11" s="62">
        <v>5870</v>
      </c>
      <c r="G11" s="62">
        <v>5480</v>
      </c>
      <c r="H11" s="62">
        <v>70</v>
      </c>
      <c r="I11" s="62">
        <v>1040</v>
      </c>
      <c r="J11" s="62">
        <v>50</v>
      </c>
      <c r="K11" s="62">
        <v>580</v>
      </c>
      <c r="L11" s="62">
        <v>110</v>
      </c>
      <c r="M11" s="62">
        <v>50</v>
      </c>
    </row>
    <row r="12" spans="1:207" x14ac:dyDescent="0.35">
      <c r="A12" s="57" t="s">
        <v>70</v>
      </c>
      <c r="B12" s="57"/>
      <c r="C12" s="61"/>
      <c r="D12" s="62">
        <v>14300</v>
      </c>
      <c r="E12" s="62">
        <v>4350</v>
      </c>
      <c r="F12" s="62">
        <v>7610</v>
      </c>
      <c r="G12" s="62">
        <v>6120</v>
      </c>
      <c r="H12" s="62">
        <v>90</v>
      </c>
      <c r="I12" s="62">
        <v>810</v>
      </c>
      <c r="J12" s="62">
        <v>80</v>
      </c>
      <c r="K12" s="62">
        <v>700</v>
      </c>
      <c r="L12" s="62">
        <v>160</v>
      </c>
      <c r="M12" s="62">
        <v>60</v>
      </c>
    </row>
    <row r="13" spans="1:207" x14ac:dyDescent="0.35">
      <c r="A13" s="57" t="s">
        <v>71</v>
      </c>
      <c r="B13" s="57"/>
      <c r="C13" s="61"/>
      <c r="D13" s="62">
        <v>12080</v>
      </c>
      <c r="E13" s="62">
        <v>3970</v>
      </c>
      <c r="F13" s="62">
        <v>9170</v>
      </c>
      <c r="G13" s="62">
        <v>7160</v>
      </c>
      <c r="H13" s="62">
        <v>100</v>
      </c>
      <c r="I13" s="62">
        <v>680</v>
      </c>
      <c r="J13" s="62">
        <v>90</v>
      </c>
      <c r="K13" s="62">
        <v>710</v>
      </c>
      <c r="L13" s="62">
        <v>240</v>
      </c>
      <c r="M13" s="62">
        <v>90</v>
      </c>
    </row>
    <row r="14" spans="1:207" x14ac:dyDescent="0.35">
      <c r="A14" s="40" t="s">
        <v>72</v>
      </c>
      <c r="B14" s="40"/>
      <c r="C14" s="35"/>
      <c r="D14" s="62">
        <v>10290</v>
      </c>
      <c r="E14" s="62">
        <v>3720</v>
      </c>
      <c r="F14" s="62">
        <v>10380</v>
      </c>
      <c r="G14" s="62">
        <v>7990</v>
      </c>
      <c r="H14" s="62">
        <v>100</v>
      </c>
      <c r="I14" s="62">
        <v>560</v>
      </c>
      <c r="J14" s="62">
        <v>100</v>
      </c>
      <c r="K14" s="62">
        <v>740</v>
      </c>
      <c r="L14" s="62">
        <v>280</v>
      </c>
      <c r="M14" s="62">
        <v>110</v>
      </c>
    </row>
    <row r="15" spans="1:207" x14ac:dyDescent="0.35">
      <c r="A15" s="40" t="s">
        <v>73</v>
      </c>
      <c r="B15" s="40"/>
      <c r="C15" s="35"/>
      <c r="D15" s="62">
        <v>8770</v>
      </c>
      <c r="E15" s="62">
        <v>3390</v>
      </c>
      <c r="F15" s="62">
        <v>11460</v>
      </c>
      <c r="G15" s="62">
        <v>8760</v>
      </c>
      <c r="H15" s="62">
        <v>100</v>
      </c>
      <c r="I15" s="62">
        <v>480</v>
      </c>
      <c r="J15" s="62">
        <v>120</v>
      </c>
      <c r="K15" s="62">
        <v>720</v>
      </c>
      <c r="L15" s="62">
        <v>330</v>
      </c>
      <c r="M15" s="62">
        <v>150</v>
      </c>
    </row>
    <row r="16" spans="1:207" x14ac:dyDescent="0.35">
      <c r="A16" s="40" t="s">
        <v>74</v>
      </c>
      <c r="B16" s="40"/>
      <c r="C16" s="35"/>
      <c r="D16" s="62">
        <v>7540</v>
      </c>
      <c r="E16" s="62">
        <v>3130</v>
      </c>
      <c r="F16" s="62">
        <v>12260</v>
      </c>
      <c r="G16" s="62">
        <v>9460</v>
      </c>
      <c r="H16" s="62">
        <v>100</v>
      </c>
      <c r="I16" s="62">
        <v>410</v>
      </c>
      <c r="J16" s="62">
        <v>110</v>
      </c>
      <c r="K16" s="62">
        <v>710</v>
      </c>
      <c r="L16" s="62">
        <v>400</v>
      </c>
      <c r="M16" s="62">
        <v>170</v>
      </c>
    </row>
    <row r="17" spans="1:13" x14ac:dyDescent="0.35">
      <c r="A17" s="40" t="s">
        <v>75</v>
      </c>
      <c r="B17" s="40"/>
      <c r="C17" s="35"/>
      <c r="D17" s="62">
        <v>6560</v>
      </c>
      <c r="E17" s="62">
        <v>2870</v>
      </c>
      <c r="F17" s="62">
        <v>12990</v>
      </c>
      <c r="G17" s="62">
        <v>9950</v>
      </c>
      <c r="H17" s="62">
        <v>110</v>
      </c>
      <c r="I17" s="62">
        <v>340</v>
      </c>
      <c r="J17" s="62">
        <v>120</v>
      </c>
      <c r="K17" s="62">
        <v>720</v>
      </c>
      <c r="L17" s="62">
        <v>440</v>
      </c>
      <c r="M17" s="62">
        <v>170</v>
      </c>
    </row>
    <row r="18" spans="1:13" x14ac:dyDescent="0.35">
      <c r="A18" s="40" t="s">
        <v>76</v>
      </c>
      <c r="B18" s="40"/>
      <c r="C18" s="35"/>
      <c r="D18" s="62">
        <v>5830</v>
      </c>
      <c r="E18" s="62">
        <v>2620</v>
      </c>
      <c r="F18" s="62">
        <v>13590</v>
      </c>
      <c r="G18" s="62">
        <v>10340</v>
      </c>
      <c r="H18" s="62">
        <v>100</v>
      </c>
      <c r="I18" s="62">
        <v>310</v>
      </c>
      <c r="J18" s="62">
        <v>130</v>
      </c>
      <c r="K18" s="62">
        <v>710</v>
      </c>
      <c r="L18" s="62">
        <v>470</v>
      </c>
      <c r="M18" s="62">
        <v>190</v>
      </c>
    </row>
    <row r="19" spans="1:13" x14ac:dyDescent="0.35">
      <c r="A19" s="40" t="s">
        <v>77</v>
      </c>
      <c r="B19" s="40"/>
      <c r="C19" s="35"/>
      <c r="D19" s="62">
        <v>5070</v>
      </c>
      <c r="E19" s="62">
        <v>2410</v>
      </c>
      <c r="F19" s="62">
        <v>14130</v>
      </c>
      <c r="G19" s="62">
        <v>10760</v>
      </c>
      <c r="H19" s="62">
        <v>100</v>
      </c>
      <c r="I19" s="62">
        <v>260</v>
      </c>
      <c r="J19" s="62">
        <v>120</v>
      </c>
      <c r="K19" s="62">
        <v>700</v>
      </c>
      <c r="L19" s="62">
        <v>510</v>
      </c>
      <c r="M19" s="62">
        <v>220</v>
      </c>
    </row>
    <row r="20" spans="1:13" x14ac:dyDescent="0.35">
      <c r="A20" s="40" t="s">
        <v>78</v>
      </c>
      <c r="B20" s="40"/>
      <c r="C20" s="35"/>
      <c r="D20" s="62">
        <v>4530</v>
      </c>
      <c r="E20" s="62">
        <v>2240</v>
      </c>
      <c r="F20" s="62">
        <v>14480</v>
      </c>
      <c r="G20" s="62">
        <v>11130</v>
      </c>
      <c r="H20" s="62">
        <v>90</v>
      </c>
      <c r="I20" s="62">
        <v>240</v>
      </c>
      <c r="J20" s="62">
        <v>120</v>
      </c>
      <c r="K20" s="62">
        <v>680</v>
      </c>
      <c r="L20" s="62">
        <v>550</v>
      </c>
      <c r="M20" s="62">
        <v>230</v>
      </c>
    </row>
    <row r="21" spans="1:13" x14ac:dyDescent="0.35">
      <c r="A21" s="40" t="s">
        <v>82</v>
      </c>
      <c r="B21" s="40"/>
      <c r="C21" s="35"/>
      <c r="D21" s="62">
        <v>4150</v>
      </c>
      <c r="E21" s="62">
        <v>2020</v>
      </c>
      <c r="F21" s="62">
        <v>14820</v>
      </c>
      <c r="G21" s="62">
        <v>11390</v>
      </c>
      <c r="H21" s="62">
        <v>90</v>
      </c>
      <c r="I21" s="62">
        <v>200</v>
      </c>
      <c r="J21" s="62">
        <v>120</v>
      </c>
      <c r="K21" s="62">
        <v>670</v>
      </c>
      <c r="L21" s="62">
        <v>590</v>
      </c>
      <c r="M21" s="62">
        <v>230</v>
      </c>
    </row>
    <row r="22" spans="1:13" x14ac:dyDescent="0.35">
      <c r="A22" s="40" t="s">
        <v>83</v>
      </c>
      <c r="B22" s="40"/>
      <c r="C22" s="35"/>
      <c r="D22" s="62">
        <v>3720</v>
      </c>
      <c r="E22" s="62">
        <v>1880</v>
      </c>
      <c r="F22" s="62">
        <v>15220</v>
      </c>
      <c r="G22" s="62">
        <v>11560</v>
      </c>
      <c r="H22" s="62">
        <v>100</v>
      </c>
      <c r="I22" s="62">
        <v>180</v>
      </c>
      <c r="J22" s="62">
        <v>120</v>
      </c>
      <c r="K22" s="62">
        <v>650</v>
      </c>
      <c r="L22" s="62">
        <v>620</v>
      </c>
      <c r="M22" s="62">
        <v>240</v>
      </c>
    </row>
    <row r="23" spans="1:13" x14ac:dyDescent="0.35">
      <c r="A23" s="40" t="s">
        <v>84</v>
      </c>
      <c r="B23" s="40"/>
      <c r="C23" s="35"/>
      <c r="D23" s="62">
        <v>3350</v>
      </c>
      <c r="E23" s="62">
        <v>1710</v>
      </c>
      <c r="F23" s="62">
        <v>15530</v>
      </c>
      <c r="G23" s="62">
        <v>11790</v>
      </c>
      <c r="H23" s="62">
        <v>90</v>
      </c>
      <c r="I23" s="62">
        <v>160</v>
      </c>
      <c r="J23" s="62">
        <v>110</v>
      </c>
      <c r="K23" s="62">
        <v>630</v>
      </c>
      <c r="L23" s="62">
        <v>660</v>
      </c>
      <c r="M23" s="62">
        <v>250</v>
      </c>
    </row>
    <row r="24" spans="1:13" x14ac:dyDescent="0.35">
      <c r="A24" s="40" t="s">
        <v>85</v>
      </c>
      <c r="B24" s="40"/>
      <c r="C24" s="35"/>
      <c r="D24" s="62">
        <v>3080</v>
      </c>
      <c r="E24" s="62">
        <v>1630</v>
      </c>
      <c r="F24" s="62">
        <v>15720</v>
      </c>
      <c r="G24" s="62">
        <v>11960</v>
      </c>
      <c r="H24" s="62">
        <v>90</v>
      </c>
      <c r="I24" s="62">
        <v>140</v>
      </c>
      <c r="J24" s="62">
        <v>110</v>
      </c>
      <c r="K24" s="62">
        <v>630</v>
      </c>
      <c r="L24" s="62">
        <v>660</v>
      </c>
      <c r="M24" s="62">
        <v>270</v>
      </c>
    </row>
    <row r="25" spans="1:13" x14ac:dyDescent="0.35">
      <c r="A25" s="40" t="s">
        <v>86</v>
      </c>
      <c r="B25" s="40"/>
      <c r="C25" s="35"/>
      <c r="D25" s="62">
        <v>2850</v>
      </c>
      <c r="E25" s="62">
        <v>1530</v>
      </c>
      <c r="F25" s="62">
        <v>15880</v>
      </c>
      <c r="G25" s="62">
        <v>12120</v>
      </c>
      <c r="H25" s="62">
        <v>90</v>
      </c>
      <c r="I25" s="62">
        <v>120</v>
      </c>
      <c r="J25" s="62">
        <v>100</v>
      </c>
      <c r="K25" s="62">
        <v>610</v>
      </c>
      <c r="L25" s="62">
        <v>700</v>
      </c>
      <c r="M25" s="62">
        <v>270</v>
      </c>
    </row>
    <row r="26" spans="1:13" x14ac:dyDescent="0.35">
      <c r="A26" s="40" t="s">
        <v>87</v>
      </c>
      <c r="B26" s="40"/>
      <c r="C26" s="35"/>
      <c r="D26" s="62">
        <v>2620</v>
      </c>
      <c r="E26" s="62">
        <v>1430</v>
      </c>
      <c r="F26" s="62">
        <v>16040</v>
      </c>
      <c r="G26" s="62">
        <v>12290</v>
      </c>
      <c r="H26" s="62">
        <v>90</v>
      </c>
      <c r="I26" s="62">
        <v>110</v>
      </c>
      <c r="J26" s="62">
        <v>90</v>
      </c>
      <c r="K26" s="62">
        <v>590</v>
      </c>
      <c r="L26" s="62">
        <v>720</v>
      </c>
      <c r="M26" s="62">
        <v>290</v>
      </c>
    </row>
    <row r="27" spans="1:13" x14ac:dyDescent="0.35">
      <c r="A27" s="40" t="s">
        <v>88</v>
      </c>
      <c r="B27" s="40"/>
      <c r="C27" s="35"/>
      <c r="D27" s="62">
        <v>2480</v>
      </c>
      <c r="E27" s="62">
        <v>1330</v>
      </c>
      <c r="F27" s="62">
        <v>16120</v>
      </c>
      <c r="G27" s="62">
        <v>12460</v>
      </c>
      <c r="H27" s="62">
        <v>80</v>
      </c>
      <c r="I27" s="62">
        <v>100</v>
      </c>
      <c r="J27" s="62">
        <v>90</v>
      </c>
      <c r="K27" s="62">
        <v>580</v>
      </c>
      <c r="L27" s="62">
        <v>750</v>
      </c>
      <c r="M27" s="62">
        <v>300</v>
      </c>
    </row>
    <row r="28" spans="1:13" x14ac:dyDescent="0.35">
      <c r="A28" s="40" t="s">
        <v>89</v>
      </c>
      <c r="B28" s="40"/>
      <c r="C28" s="35"/>
      <c r="D28" s="62">
        <v>2220</v>
      </c>
      <c r="E28" s="62">
        <v>1270</v>
      </c>
      <c r="F28" s="62">
        <v>16270</v>
      </c>
      <c r="G28" s="62">
        <v>12610</v>
      </c>
      <c r="H28" s="62">
        <v>80</v>
      </c>
      <c r="I28" s="62">
        <v>80</v>
      </c>
      <c r="J28" s="62">
        <v>80</v>
      </c>
      <c r="K28" s="62">
        <v>580</v>
      </c>
      <c r="L28" s="62">
        <v>770</v>
      </c>
      <c r="M28" s="62">
        <v>310</v>
      </c>
    </row>
    <row r="29" spans="1:13" x14ac:dyDescent="0.35">
      <c r="A29" s="40" t="s">
        <v>90</v>
      </c>
      <c r="B29" s="40"/>
      <c r="C29" s="35"/>
      <c r="D29" s="62">
        <v>2040</v>
      </c>
      <c r="E29" s="62">
        <v>1180</v>
      </c>
      <c r="F29" s="62">
        <v>16360</v>
      </c>
      <c r="G29" s="62">
        <v>12800</v>
      </c>
      <c r="H29" s="62">
        <v>70</v>
      </c>
      <c r="I29" s="62">
        <v>70</v>
      </c>
      <c r="J29" s="62">
        <v>80</v>
      </c>
      <c r="K29" s="62">
        <v>570</v>
      </c>
      <c r="L29" s="62">
        <v>800</v>
      </c>
      <c r="M29" s="62">
        <v>310</v>
      </c>
    </row>
    <row r="30" spans="1:13" x14ac:dyDescent="0.35">
      <c r="A30" s="40" t="s">
        <v>91</v>
      </c>
      <c r="B30" s="40"/>
      <c r="C30" s="35"/>
      <c r="D30" s="62">
        <v>1960</v>
      </c>
      <c r="E30" s="62">
        <v>1150</v>
      </c>
      <c r="F30" s="62">
        <v>16420</v>
      </c>
      <c r="G30" s="62">
        <v>12850</v>
      </c>
      <c r="H30" s="62">
        <v>70</v>
      </c>
      <c r="I30" s="62">
        <v>70</v>
      </c>
      <c r="J30" s="62">
        <v>70</v>
      </c>
      <c r="K30" s="62">
        <v>560</v>
      </c>
      <c r="L30" s="62">
        <v>810</v>
      </c>
      <c r="M30" s="62">
        <v>330</v>
      </c>
    </row>
    <row r="31" spans="1:13" x14ac:dyDescent="0.35">
      <c r="A31" s="40" t="s">
        <v>92</v>
      </c>
      <c r="B31" s="40"/>
      <c r="C31" s="35"/>
      <c r="D31" s="62">
        <v>1840</v>
      </c>
      <c r="E31" s="62">
        <v>1090</v>
      </c>
      <c r="F31" s="62">
        <v>16470</v>
      </c>
      <c r="G31" s="62">
        <v>12970</v>
      </c>
      <c r="H31" s="62">
        <v>70</v>
      </c>
      <c r="I31" s="62">
        <v>60</v>
      </c>
      <c r="J31" s="62">
        <v>70</v>
      </c>
      <c r="K31" s="62">
        <v>540</v>
      </c>
      <c r="L31" s="62">
        <v>810</v>
      </c>
      <c r="M31" s="62">
        <v>350</v>
      </c>
    </row>
    <row r="32" spans="1:13" x14ac:dyDescent="0.35">
      <c r="A32" s="40" t="s">
        <v>93</v>
      </c>
      <c r="B32" s="40"/>
      <c r="C32" s="35"/>
      <c r="D32" s="62">
        <v>1410</v>
      </c>
      <c r="E32" s="62">
        <v>920</v>
      </c>
      <c r="F32" s="62">
        <v>16520</v>
      </c>
      <c r="G32" s="62">
        <v>13530</v>
      </c>
      <c r="H32" s="62">
        <v>70</v>
      </c>
      <c r="I32" s="62">
        <v>40</v>
      </c>
      <c r="J32" s="62">
        <v>70</v>
      </c>
      <c r="K32" s="62">
        <v>550</v>
      </c>
      <c r="L32" s="62">
        <v>840</v>
      </c>
      <c r="M32" s="62">
        <v>350</v>
      </c>
    </row>
    <row r="33" spans="1:13" x14ac:dyDescent="0.35">
      <c r="A33" s="53"/>
      <c r="B33" s="53"/>
      <c r="C33" s="53"/>
      <c r="D33" s="53"/>
      <c r="E33" s="53"/>
      <c r="F33" s="53"/>
      <c r="G33" s="53"/>
      <c r="H33" s="53"/>
      <c r="I33" s="53"/>
      <c r="J33" s="53"/>
      <c r="K33" s="53"/>
      <c r="L33" s="53"/>
      <c r="M33" s="53"/>
    </row>
    <row r="34" spans="1:13" x14ac:dyDescent="0.35">
      <c r="A34" s="40" t="s">
        <v>38</v>
      </c>
      <c r="B34" s="40"/>
      <c r="C34" s="41"/>
      <c r="D34" s="41"/>
      <c r="E34" s="41"/>
      <c r="F34" s="41"/>
    </row>
    <row r="35" spans="1:13" x14ac:dyDescent="0.35">
      <c r="A35" s="40" t="s">
        <v>79</v>
      </c>
    </row>
    <row r="36" spans="1:13" x14ac:dyDescent="0.35">
      <c r="A36" s="40" t="s">
        <v>41</v>
      </c>
    </row>
    <row r="37" spans="1:13" x14ac:dyDescent="0.35">
      <c r="A37" s="40" t="s">
        <v>42</v>
      </c>
    </row>
    <row r="38" spans="1:13" x14ac:dyDescent="0.35">
      <c r="A38" s="40" t="s">
        <v>80</v>
      </c>
    </row>
  </sheetData>
  <mergeCells count="1">
    <mergeCell ref="A8:M8"/>
  </mergeCells>
  <pageMargins left="0.7" right="0.7" top="0.75" bottom="0.75" header="0.3" footer="0.3"/>
  <pageSetup paperSize="9" scale="56"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Y33"/>
  <sheetViews>
    <sheetView showGridLines="0" zoomScaleNormal="100" workbookViewId="0"/>
  </sheetViews>
  <sheetFormatPr defaultColWidth="10.7265625" defaultRowHeight="14.5" x14ac:dyDescent="0.35"/>
  <cols>
    <col min="1" max="1" width="29.54296875" customWidth="1"/>
    <col min="2" max="3" width="1.7265625" customWidth="1"/>
    <col min="4" max="4" width="13.453125" customWidth="1"/>
    <col min="5" max="7" width="11.81640625" customWidth="1"/>
    <col min="8" max="8" width="12.81640625" customWidth="1"/>
    <col min="9" max="13" width="11.81640625" customWidth="1"/>
    <col min="257" max="257" width="29.54296875" customWidth="1"/>
    <col min="258" max="259" width="1.7265625" customWidth="1"/>
    <col min="260" max="260" width="13.453125" customWidth="1"/>
    <col min="261" max="263" width="11.81640625" customWidth="1"/>
    <col min="264" max="264" width="12.81640625" customWidth="1"/>
    <col min="265" max="269" width="11.81640625" customWidth="1"/>
    <col min="513" max="513" width="29.54296875" customWidth="1"/>
    <col min="514" max="515" width="1.7265625" customWidth="1"/>
    <col min="516" max="516" width="13.453125" customWidth="1"/>
    <col min="517" max="519" width="11.81640625" customWidth="1"/>
    <col min="520" max="520" width="12.81640625" customWidth="1"/>
    <col min="521" max="525" width="11.81640625" customWidth="1"/>
    <col min="769" max="769" width="29.54296875" customWidth="1"/>
    <col min="770" max="771" width="1.7265625" customWidth="1"/>
    <col min="772" max="772" width="13.453125" customWidth="1"/>
    <col min="773" max="775" width="11.81640625" customWidth="1"/>
    <col min="776" max="776" width="12.81640625" customWidth="1"/>
    <col min="777" max="781" width="11.81640625" customWidth="1"/>
    <col min="1025" max="1025" width="29.54296875" customWidth="1"/>
    <col min="1026" max="1027" width="1.7265625" customWidth="1"/>
    <col min="1028" max="1028" width="13.453125" customWidth="1"/>
    <col min="1029" max="1031" width="11.81640625" customWidth="1"/>
    <col min="1032" max="1032" width="12.81640625" customWidth="1"/>
    <col min="1033" max="1037" width="11.81640625" customWidth="1"/>
    <col min="1281" max="1281" width="29.54296875" customWidth="1"/>
    <col min="1282" max="1283" width="1.7265625" customWidth="1"/>
    <col min="1284" max="1284" width="13.453125" customWidth="1"/>
    <col min="1285" max="1287" width="11.81640625" customWidth="1"/>
    <col min="1288" max="1288" width="12.81640625" customWidth="1"/>
    <col min="1289" max="1293" width="11.81640625" customWidth="1"/>
    <col min="1537" max="1537" width="29.54296875" customWidth="1"/>
    <col min="1538" max="1539" width="1.7265625" customWidth="1"/>
    <col min="1540" max="1540" width="13.453125" customWidth="1"/>
    <col min="1541" max="1543" width="11.81640625" customWidth="1"/>
    <col min="1544" max="1544" width="12.81640625" customWidth="1"/>
    <col min="1545" max="1549" width="11.81640625" customWidth="1"/>
    <col min="1793" max="1793" width="29.54296875" customWidth="1"/>
    <col min="1794" max="1795" width="1.7265625" customWidth="1"/>
    <col min="1796" max="1796" width="13.453125" customWidth="1"/>
    <col min="1797" max="1799" width="11.81640625" customWidth="1"/>
    <col min="1800" max="1800" width="12.81640625" customWidth="1"/>
    <col min="1801" max="1805" width="11.81640625" customWidth="1"/>
    <col min="2049" max="2049" width="29.54296875" customWidth="1"/>
    <col min="2050" max="2051" width="1.7265625" customWidth="1"/>
    <col min="2052" max="2052" width="13.453125" customWidth="1"/>
    <col min="2053" max="2055" width="11.81640625" customWidth="1"/>
    <col min="2056" max="2056" width="12.81640625" customWidth="1"/>
    <col min="2057" max="2061" width="11.81640625" customWidth="1"/>
    <col min="2305" max="2305" width="29.54296875" customWidth="1"/>
    <col min="2306" max="2307" width="1.7265625" customWidth="1"/>
    <col min="2308" max="2308" width="13.453125" customWidth="1"/>
    <col min="2309" max="2311" width="11.81640625" customWidth="1"/>
    <col min="2312" max="2312" width="12.81640625" customWidth="1"/>
    <col min="2313" max="2317" width="11.81640625" customWidth="1"/>
    <col min="2561" max="2561" width="29.54296875" customWidth="1"/>
    <col min="2562" max="2563" width="1.7265625" customWidth="1"/>
    <col min="2564" max="2564" width="13.453125" customWidth="1"/>
    <col min="2565" max="2567" width="11.81640625" customWidth="1"/>
    <col min="2568" max="2568" width="12.81640625" customWidth="1"/>
    <col min="2569" max="2573" width="11.81640625" customWidth="1"/>
    <col min="2817" max="2817" width="29.54296875" customWidth="1"/>
    <col min="2818" max="2819" width="1.7265625" customWidth="1"/>
    <col min="2820" max="2820" width="13.453125" customWidth="1"/>
    <col min="2821" max="2823" width="11.81640625" customWidth="1"/>
    <col min="2824" max="2824" width="12.81640625" customWidth="1"/>
    <col min="2825" max="2829" width="11.81640625" customWidth="1"/>
    <col min="3073" max="3073" width="29.54296875" customWidth="1"/>
    <col min="3074" max="3075" width="1.7265625" customWidth="1"/>
    <col min="3076" max="3076" width="13.453125" customWidth="1"/>
    <col min="3077" max="3079" width="11.81640625" customWidth="1"/>
    <col min="3080" max="3080" width="12.81640625" customWidth="1"/>
    <col min="3081" max="3085" width="11.81640625" customWidth="1"/>
    <col min="3329" max="3329" width="29.54296875" customWidth="1"/>
    <col min="3330" max="3331" width="1.7265625" customWidth="1"/>
    <col min="3332" max="3332" width="13.453125" customWidth="1"/>
    <col min="3333" max="3335" width="11.81640625" customWidth="1"/>
    <col min="3336" max="3336" width="12.81640625" customWidth="1"/>
    <col min="3337" max="3341" width="11.81640625" customWidth="1"/>
    <col min="3585" max="3585" width="29.54296875" customWidth="1"/>
    <col min="3586" max="3587" width="1.7265625" customWidth="1"/>
    <col min="3588" max="3588" width="13.453125" customWidth="1"/>
    <col min="3589" max="3591" width="11.81640625" customWidth="1"/>
    <col min="3592" max="3592" width="12.81640625" customWidth="1"/>
    <col min="3593" max="3597" width="11.81640625" customWidth="1"/>
    <col min="3841" max="3841" width="29.54296875" customWidth="1"/>
    <col min="3842" max="3843" width="1.7265625" customWidth="1"/>
    <col min="3844" max="3844" width="13.453125" customWidth="1"/>
    <col min="3845" max="3847" width="11.81640625" customWidth="1"/>
    <col min="3848" max="3848" width="12.81640625" customWidth="1"/>
    <col min="3849" max="3853" width="11.81640625" customWidth="1"/>
    <col min="4097" max="4097" width="29.54296875" customWidth="1"/>
    <col min="4098" max="4099" width="1.7265625" customWidth="1"/>
    <col min="4100" max="4100" width="13.453125" customWidth="1"/>
    <col min="4101" max="4103" width="11.81640625" customWidth="1"/>
    <col min="4104" max="4104" width="12.81640625" customWidth="1"/>
    <col min="4105" max="4109" width="11.81640625" customWidth="1"/>
    <col min="4353" max="4353" width="29.54296875" customWidth="1"/>
    <col min="4354" max="4355" width="1.7265625" customWidth="1"/>
    <col min="4356" max="4356" width="13.453125" customWidth="1"/>
    <col min="4357" max="4359" width="11.81640625" customWidth="1"/>
    <col min="4360" max="4360" width="12.81640625" customWidth="1"/>
    <col min="4361" max="4365" width="11.81640625" customWidth="1"/>
    <col min="4609" max="4609" width="29.54296875" customWidth="1"/>
    <col min="4610" max="4611" width="1.7265625" customWidth="1"/>
    <col min="4612" max="4612" width="13.453125" customWidth="1"/>
    <col min="4613" max="4615" width="11.81640625" customWidth="1"/>
    <col min="4616" max="4616" width="12.81640625" customWidth="1"/>
    <col min="4617" max="4621" width="11.81640625" customWidth="1"/>
    <col min="4865" max="4865" width="29.54296875" customWidth="1"/>
    <col min="4866" max="4867" width="1.7265625" customWidth="1"/>
    <col min="4868" max="4868" width="13.453125" customWidth="1"/>
    <col min="4869" max="4871" width="11.81640625" customWidth="1"/>
    <col min="4872" max="4872" width="12.81640625" customWidth="1"/>
    <col min="4873" max="4877" width="11.81640625" customWidth="1"/>
    <col min="5121" max="5121" width="29.54296875" customWidth="1"/>
    <col min="5122" max="5123" width="1.7265625" customWidth="1"/>
    <col min="5124" max="5124" width="13.453125" customWidth="1"/>
    <col min="5125" max="5127" width="11.81640625" customWidth="1"/>
    <col min="5128" max="5128" width="12.81640625" customWidth="1"/>
    <col min="5129" max="5133" width="11.81640625" customWidth="1"/>
    <col min="5377" max="5377" width="29.54296875" customWidth="1"/>
    <col min="5378" max="5379" width="1.7265625" customWidth="1"/>
    <col min="5380" max="5380" width="13.453125" customWidth="1"/>
    <col min="5381" max="5383" width="11.81640625" customWidth="1"/>
    <col min="5384" max="5384" width="12.81640625" customWidth="1"/>
    <col min="5385" max="5389" width="11.81640625" customWidth="1"/>
    <col min="5633" max="5633" width="29.54296875" customWidth="1"/>
    <col min="5634" max="5635" width="1.7265625" customWidth="1"/>
    <col min="5636" max="5636" width="13.453125" customWidth="1"/>
    <col min="5637" max="5639" width="11.81640625" customWidth="1"/>
    <col min="5640" max="5640" width="12.81640625" customWidth="1"/>
    <col min="5641" max="5645" width="11.81640625" customWidth="1"/>
    <col min="5889" max="5889" width="29.54296875" customWidth="1"/>
    <col min="5890" max="5891" width="1.7265625" customWidth="1"/>
    <col min="5892" max="5892" width="13.453125" customWidth="1"/>
    <col min="5893" max="5895" width="11.81640625" customWidth="1"/>
    <col min="5896" max="5896" width="12.81640625" customWidth="1"/>
    <col min="5897" max="5901" width="11.81640625" customWidth="1"/>
    <col min="6145" max="6145" width="29.54296875" customWidth="1"/>
    <col min="6146" max="6147" width="1.7265625" customWidth="1"/>
    <col min="6148" max="6148" width="13.453125" customWidth="1"/>
    <col min="6149" max="6151" width="11.81640625" customWidth="1"/>
    <col min="6152" max="6152" width="12.81640625" customWidth="1"/>
    <col min="6153" max="6157" width="11.81640625" customWidth="1"/>
    <col min="6401" max="6401" width="29.54296875" customWidth="1"/>
    <col min="6402" max="6403" width="1.7265625" customWidth="1"/>
    <col min="6404" max="6404" width="13.453125" customWidth="1"/>
    <col min="6405" max="6407" width="11.81640625" customWidth="1"/>
    <col min="6408" max="6408" width="12.81640625" customWidth="1"/>
    <col min="6409" max="6413" width="11.81640625" customWidth="1"/>
    <col min="6657" max="6657" width="29.54296875" customWidth="1"/>
    <col min="6658" max="6659" width="1.7265625" customWidth="1"/>
    <col min="6660" max="6660" width="13.453125" customWidth="1"/>
    <col min="6661" max="6663" width="11.81640625" customWidth="1"/>
    <col min="6664" max="6664" width="12.81640625" customWidth="1"/>
    <col min="6665" max="6669" width="11.81640625" customWidth="1"/>
    <col min="6913" max="6913" width="29.54296875" customWidth="1"/>
    <col min="6914" max="6915" width="1.7265625" customWidth="1"/>
    <col min="6916" max="6916" width="13.453125" customWidth="1"/>
    <col min="6917" max="6919" width="11.81640625" customWidth="1"/>
    <col min="6920" max="6920" width="12.81640625" customWidth="1"/>
    <col min="6921" max="6925" width="11.81640625" customWidth="1"/>
    <col min="7169" max="7169" width="29.54296875" customWidth="1"/>
    <col min="7170" max="7171" width="1.7265625" customWidth="1"/>
    <col min="7172" max="7172" width="13.453125" customWidth="1"/>
    <col min="7173" max="7175" width="11.81640625" customWidth="1"/>
    <col min="7176" max="7176" width="12.81640625" customWidth="1"/>
    <col min="7177" max="7181" width="11.81640625" customWidth="1"/>
    <col min="7425" max="7425" width="29.54296875" customWidth="1"/>
    <col min="7426" max="7427" width="1.7265625" customWidth="1"/>
    <col min="7428" max="7428" width="13.453125" customWidth="1"/>
    <col min="7429" max="7431" width="11.81640625" customWidth="1"/>
    <col min="7432" max="7432" width="12.81640625" customWidth="1"/>
    <col min="7433" max="7437" width="11.81640625" customWidth="1"/>
    <col min="7681" max="7681" width="29.54296875" customWidth="1"/>
    <col min="7682" max="7683" width="1.7265625" customWidth="1"/>
    <col min="7684" max="7684" width="13.453125" customWidth="1"/>
    <col min="7685" max="7687" width="11.81640625" customWidth="1"/>
    <col min="7688" max="7688" width="12.81640625" customWidth="1"/>
    <col min="7689" max="7693" width="11.81640625" customWidth="1"/>
    <col min="7937" max="7937" width="29.54296875" customWidth="1"/>
    <col min="7938" max="7939" width="1.7265625" customWidth="1"/>
    <col min="7940" max="7940" width="13.453125" customWidth="1"/>
    <col min="7941" max="7943" width="11.81640625" customWidth="1"/>
    <col min="7944" max="7944" width="12.81640625" customWidth="1"/>
    <col min="7945" max="7949" width="11.81640625" customWidth="1"/>
    <col min="8193" max="8193" width="29.54296875" customWidth="1"/>
    <col min="8194" max="8195" width="1.7265625" customWidth="1"/>
    <col min="8196" max="8196" width="13.453125" customWidth="1"/>
    <col min="8197" max="8199" width="11.81640625" customWidth="1"/>
    <col min="8200" max="8200" width="12.81640625" customWidth="1"/>
    <col min="8201" max="8205" width="11.81640625" customWidth="1"/>
    <col min="8449" max="8449" width="29.54296875" customWidth="1"/>
    <col min="8450" max="8451" width="1.7265625" customWidth="1"/>
    <col min="8452" max="8452" width="13.453125" customWidth="1"/>
    <col min="8453" max="8455" width="11.81640625" customWidth="1"/>
    <col min="8456" max="8456" width="12.81640625" customWidth="1"/>
    <col min="8457" max="8461" width="11.81640625" customWidth="1"/>
    <col min="8705" max="8705" width="29.54296875" customWidth="1"/>
    <col min="8706" max="8707" width="1.7265625" customWidth="1"/>
    <col min="8708" max="8708" width="13.453125" customWidth="1"/>
    <col min="8709" max="8711" width="11.81640625" customWidth="1"/>
    <col min="8712" max="8712" width="12.81640625" customWidth="1"/>
    <col min="8713" max="8717" width="11.81640625" customWidth="1"/>
    <col min="8961" max="8961" width="29.54296875" customWidth="1"/>
    <col min="8962" max="8963" width="1.7265625" customWidth="1"/>
    <col min="8964" max="8964" width="13.453125" customWidth="1"/>
    <col min="8965" max="8967" width="11.81640625" customWidth="1"/>
    <col min="8968" max="8968" width="12.81640625" customWidth="1"/>
    <col min="8969" max="8973" width="11.81640625" customWidth="1"/>
    <col min="9217" max="9217" width="29.54296875" customWidth="1"/>
    <col min="9218" max="9219" width="1.7265625" customWidth="1"/>
    <col min="9220" max="9220" width="13.453125" customWidth="1"/>
    <col min="9221" max="9223" width="11.81640625" customWidth="1"/>
    <col min="9224" max="9224" width="12.81640625" customWidth="1"/>
    <col min="9225" max="9229" width="11.81640625" customWidth="1"/>
    <col min="9473" max="9473" width="29.54296875" customWidth="1"/>
    <col min="9474" max="9475" width="1.7265625" customWidth="1"/>
    <col min="9476" max="9476" width="13.453125" customWidth="1"/>
    <col min="9477" max="9479" width="11.81640625" customWidth="1"/>
    <col min="9480" max="9480" width="12.81640625" customWidth="1"/>
    <col min="9481" max="9485" width="11.81640625" customWidth="1"/>
    <col min="9729" max="9729" width="29.54296875" customWidth="1"/>
    <col min="9730" max="9731" width="1.7265625" customWidth="1"/>
    <col min="9732" max="9732" width="13.453125" customWidth="1"/>
    <col min="9733" max="9735" width="11.81640625" customWidth="1"/>
    <col min="9736" max="9736" width="12.81640625" customWidth="1"/>
    <col min="9737" max="9741" width="11.81640625" customWidth="1"/>
    <col min="9985" max="9985" width="29.54296875" customWidth="1"/>
    <col min="9986" max="9987" width="1.7265625" customWidth="1"/>
    <col min="9988" max="9988" width="13.453125" customWidth="1"/>
    <col min="9989" max="9991" width="11.81640625" customWidth="1"/>
    <col min="9992" max="9992" width="12.81640625" customWidth="1"/>
    <col min="9993" max="9997" width="11.81640625" customWidth="1"/>
    <col min="10241" max="10241" width="29.54296875" customWidth="1"/>
    <col min="10242" max="10243" width="1.7265625" customWidth="1"/>
    <col min="10244" max="10244" width="13.453125" customWidth="1"/>
    <col min="10245" max="10247" width="11.81640625" customWidth="1"/>
    <col min="10248" max="10248" width="12.81640625" customWidth="1"/>
    <col min="10249" max="10253" width="11.81640625" customWidth="1"/>
    <col min="10497" max="10497" width="29.54296875" customWidth="1"/>
    <col min="10498" max="10499" width="1.7265625" customWidth="1"/>
    <col min="10500" max="10500" width="13.453125" customWidth="1"/>
    <col min="10501" max="10503" width="11.81640625" customWidth="1"/>
    <col min="10504" max="10504" width="12.81640625" customWidth="1"/>
    <col min="10505" max="10509" width="11.81640625" customWidth="1"/>
    <col min="10753" max="10753" width="29.54296875" customWidth="1"/>
    <col min="10754" max="10755" width="1.7265625" customWidth="1"/>
    <col min="10756" max="10756" width="13.453125" customWidth="1"/>
    <col min="10757" max="10759" width="11.81640625" customWidth="1"/>
    <col min="10760" max="10760" width="12.81640625" customWidth="1"/>
    <col min="10761" max="10765" width="11.81640625" customWidth="1"/>
    <col min="11009" max="11009" width="29.54296875" customWidth="1"/>
    <col min="11010" max="11011" width="1.7265625" customWidth="1"/>
    <col min="11012" max="11012" width="13.453125" customWidth="1"/>
    <col min="11013" max="11015" width="11.81640625" customWidth="1"/>
    <col min="11016" max="11016" width="12.81640625" customWidth="1"/>
    <col min="11017" max="11021" width="11.81640625" customWidth="1"/>
    <col min="11265" max="11265" width="29.54296875" customWidth="1"/>
    <col min="11266" max="11267" width="1.7265625" customWidth="1"/>
    <col min="11268" max="11268" width="13.453125" customWidth="1"/>
    <col min="11269" max="11271" width="11.81640625" customWidth="1"/>
    <col min="11272" max="11272" width="12.81640625" customWidth="1"/>
    <col min="11273" max="11277" width="11.81640625" customWidth="1"/>
    <col min="11521" max="11521" width="29.54296875" customWidth="1"/>
    <col min="11522" max="11523" width="1.7265625" customWidth="1"/>
    <col min="11524" max="11524" width="13.453125" customWidth="1"/>
    <col min="11525" max="11527" width="11.81640625" customWidth="1"/>
    <col min="11528" max="11528" width="12.81640625" customWidth="1"/>
    <col min="11529" max="11533" width="11.81640625" customWidth="1"/>
    <col min="11777" max="11777" width="29.54296875" customWidth="1"/>
    <col min="11778" max="11779" width="1.7265625" customWidth="1"/>
    <col min="11780" max="11780" width="13.453125" customWidth="1"/>
    <col min="11781" max="11783" width="11.81640625" customWidth="1"/>
    <col min="11784" max="11784" width="12.81640625" customWidth="1"/>
    <col min="11785" max="11789" width="11.81640625" customWidth="1"/>
    <col min="12033" max="12033" width="29.54296875" customWidth="1"/>
    <col min="12034" max="12035" width="1.7265625" customWidth="1"/>
    <col min="12036" max="12036" width="13.453125" customWidth="1"/>
    <col min="12037" max="12039" width="11.81640625" customWidth="1"/>
    <col min="12040" max="12040" width="12.81640625" customWidth="1"/>
    <col min="12041" max="12045" width="11.81640625" customWidth="1"/>
    <col min="12289" max="12289" width="29.54296875" customWidth="1"/>
    <col min="12290" max="12291" width="1.7265625" customWidth="1"/>
    <col min="12292" max="12292" width="13.453125" customWidth="1"/>
    <col min="12293" max="12295" width="11.81640625" customWidth="1"/>
    <col min="12296" max="12296" width="12.81640625" customWidth="1"/>
    <col min="12297" max="12301" width="11.81640625" customWidth="1"/>
    <col min="12545" max="12545" width="29.54296875" customWidth="1"/>
    <col min="12546" max="12547" width="1.7265625" customWidth="1"/>
    <col min="12548" max="12548" width="13.453125" customWidth="1"/>
    <col min="12549" max="12551" width="11.81640625" customWidth="1"/>
    <col min="12552" max="12552" width="12.81640625" customWidth="1"/>
    <col min="12553" max="12557" width="11.81640625" customWidth="1"/>
    <col min="12801" max="12801" width="29.54296875" customWidth="1"/>
    <col min="12802" max="12803" width="1.7265625" customWidth="1"/>
    <col min="12804" max="12804" width="13.453125" customWidth="1"/>
    <col min="12805" max="12807" width="11.81640625" customWidth="1"/>
    <col min="12808" max="12808" width="12.81640625" customWidth="1"/>
    <col min="12809" max="12813" width="11.81640625" customWidth="1"/>
    <col min="13057" max="13057" width="29.54296875" customWidth="1"/>
    <col min="13058" max="13059" width="1.7265625" customWidth="1"/>
    <col min="13060" max="13060" width="13.453125" customWidth="1"/>
    <col min="13061" max="13063" width="11.81640625" customWidth="1"/>
    <col min="13064" max="13064" width="12.81640625" customWidth="1"/>
    <col min="13065" max="13069" width="11.81640625" customWidth="1"/>
    <col min="13313" max="13313" width="29.54296875" customWidth="1"/>
    <col min="13314" max="13315" width="1.7265625" customWidth="1"/>
    <col min="13316" max="13316" width="13.453125" customWidth="1"/>
    <col min="13317" max="13319" width="11.81640625" customWidth="1"/>
    <col min="13320" max="13320" width="12.81640625" customWidth="1"/>
    <col min="13321" max="13325" width="11.81640625" customWidth="1"/>
    <col min="13569" max="13569" width="29.54296875" customWidth="1"/>
    <col min="13570" max="13571" width="1.7265625" customWidth="1"/>
    <col min="13572" max="13572" width="13.453125" customWidth="1"/>
    <col min="13573" max="13575" width="11.81640625" customWidth="1"/>
    <col min="13576" max="13576" width="12.81640625" customWidth="1"/>
    <col min="13577" max="13581" width="11.81640625" customWidth="1"/>
    <col min="13825" max="13825" width="29.54296875" customWidth="1"/>
    <col min="13826" max="13827" width="1.7265625" customWidth="1"/>
    <col min="13828" max="13828" width="13.453125" customWidth="1"/>
    <col min="13829" max="13831" width="11.81640625" customWidth="1"/>
    <col min="13832" max="13832" width="12.81640625" customWidth="1"/>
    <col min="13833" max="13837" width="11.81640625" customWidth="1"/>
    <col min="14081" max="14081" width="29.54296875" customWidth="1"/>
    <col min="14082" max="14083" width="1.7265625" customWidth="1"/>
    <col min="14084" max="14084" width="13.453125" customWidth="1"/>
    <col min="14085" max="14087" width="11.81640625" customWidth="1"/>
    <col min="14088" max="14088" width="12.81640625" customWidth="1"/>
    <col min="14089" max="14093" width="11.81640625" customWidth="1"/>
    <col min="14337" max="14337" width="29.54296875" customWidth="1"/>
    <col min="14338" max="14339" width="1.7265625" customWidth="1"/>
    <col min="14340" max="14340" width="13.453125" customWidth="1"/>
    <col min="14341" max="14343" width="11.81640625" customWidth="1"/>
    <col min="14344" max="14344" width="12.81640625" customWidth="1"/>
    <col min="14345" max="14349" width="11.81640625" customWidth="1"/>
    <col min="14593" max="14593" width="29.54296875" customWidth="1"/>
    <col min="14594" max="14595" width="1.7265625" customWidth="1"/>
    <col min="14596" max="14596" width="13.453125" customWidth="1"/>
    <col min="14597" max="14599" width="11.81640625" customWidth="1"/>
    <col min="14600" max="14600" width="12.81640625" customWidth="1"/>
    <col min="14601" max="14605" width="11.81640625" customWidth="1"/>
    <col min="14849" max="14849" width="29.54296875" customWidth="1"/>
    <col min="14850" max="14851" width="1.7265625" customWidth="1"/>
    <col min="14852" max="14852" width="13.453125" customWidth="1"/>
    <col min="14853" max="14855" width="11.81640625" customWidth="1"/>
    <col min="14856" max="14856" width="12.81640625" customWidth="1"/>
    <col min="14857" max="14861" width="11.81640625" customWidth="1"/>
    <col min="15105" max="15105" width="29.54296875" customWidth="1"/>
    <col min="15106" max="15107" width="1.7265625" customWidth="1"/>
    <col min="15108" max="15108" width="13.453125" customWidth="1"/>
    <col min="15109" max="15111" width="11.81640625" customWidth="1"/>
    <col min="15112" max="15112" width="12.81640625" customWidth="1"/>
    <col min="15113" max="15117" width="11.81640625" customWidth="1"/>
    <col min="15361" max="15361" width="29.54296875" customWidth="1"/>
    <col min="15362" max="15363" width="1.7265625" customWidth="1"/>
    <col min="15364" max="15364" width="13.453125" customWidth="1"/>
    <col min="15365" max="15367" width="11.81640625" customWidth="1"/>
    <col min="15368" max="15368" width="12.81640625" customWidth="1"/>
    <col min="15369" max="15373" width="11.81640625" customWidth="1"/>
    <col min="15617" max="15617" width="29.54296875" customWidth="1"/>
    <col min="15618" max="15619" width="1.7265625" customWidth="1"/>
    <col min="15620" max="15620" width="13.453125" customWidth="1"/>
    <col min="15621" max="15623" width="11.81640625" customWidth="1"/>
    <col min="15624" max="15624" width="12.81640625" customWidth="1"/>
    <col min="15625" max="15629" width="11.81640625" customWidth="1"/>
    <col min="15873" max="15873" width="29.54296875" customWidth="1"/>
    <col min="15874" max="15875" width="1.7265625" customWidth="1"/>
    <col min="15876" max="15876" width="13.453125" customWidth="1"/>
    <col min="15877" max="15879" width="11.81640625" customWidth="1"/>
    <col min="15880" max="15880" width="12.81640625" customWidth="1"/>
    <col min="15881" max="15885" width="11.81640625" customWidth="1"/>
    <col min="16129" max="16129" width="29.54296875" customWidth="1"/>
    <col min="16130" max="16131" width="1.7265625" customWidth="1"/>
    <col min="16132" max="16132" width="13.453125" customWidth="1"/>
    <col min="16133" max="16135" width="11.81640625" customWidth="1"/>
    <col min="16136" max="16136" width="12.81640625" customWidth="1"/>
    <col min="16137" max="16141" width="11.81640625" customWidth="1"/>
  </cols>
  <sheetData>
    <row r="1" spans="1:207" x14ac:dyDescent="0.35">
      <c r="A1" s="49" t="s">
        <v>56</v>
      </c>
      <c r="B1" s="49"/>
      <c r="C1" s="51"/>
      <c r="D1" s="51"/>
      <c r="E1" s="51"/>
      <c r="F1" s="51"/>
      <c r="G1" s="51"/>
      <c r="H1" s="51"/>
      <c r="I1" s="51"/>
      <c r="J1" s="51"/>
      <c r="K1" s="51"/>
      <c r="L1" s="51"/>
      <c r="M1" s="51"/>
    </row>
    <row r="2" spans="1:207" x14ac:dyDescent="0.35">
      <c r="A2" s="88" t="s">
        <v>299</v>
      </c>
      <c r="B2" s="42"/>
      <c r="C2" s="52"/>
      <c r="D2" s="52"/>
      <c r="E2" s="52"/>
      <c r="F2" s="52"/>
      <c r="G2" s="52"/>
      <c r="H2" s="52"/>
      <c r="I2" s="52"/>
      <c r="J2" s="52"/>
      <c r="K2" s="52"/>
      <c r="L2" s="52"/>
      <c r="M2" s="52"/>
    </row>
    <row r="3" spans="1:207" x14ac:dyDescent="0.35">
      <c r="A3" s="40"/>
      <c r="B3" s="40"/>
      <c r="D3" s="33" t="s">
        <v>57</v>
      </c>
      <c r="E3" s="58"/>
      <c r="F3" s="58"/>
      <c r="G3" s="58"/>
      <c r="H3" s="33" t="s">
        <v>58</v>
      </c>
      <c r="I3" s="58"/>
      <c r="J3" s="58"/>
      <c r="K3" s="58"/>
      <c r="L3" s="58"/>
      <c r="M3" s="58"/>
    </row>
    <row r="4" spans="1:207" ht="33.75" customHeight="1" x14ac:dyDescent="0.35">
      <c r="A4" s="50"/>
      <c r="B4" s="50"/>
      <c r="C4" s="38"/>
      <c r="D4" s="44" t="s">
        <v>59</v>
      </c>
      <c r="E4" s="44" t="s">
        <v>60</v>
      </c>
      <c r="F4" s="44" t="s">
        <v>61</v>
      </c>
      <c r="G4" s="44" t="s">
        <v>62</v>
      </c>
      <c r="H4" s="44" t="s">
        <v>63</v>
      </c>
      <c r="I4" s="44" t="s">
        <v>64</v>
      </c>
      <c r="J4" s="44" t="s">
        <v>60</v>
      </c>
      <c r="K4" s="44" t="s">
        <v>65</v>
      </c>
      <c r="L4" s="44" t="s">
        <v>61</v>
      </c>
      <c r="M4" s="44" t="s">
        <v>62</v>
      </c>
      <c r="GV4" s="40"/>
      <c r="GW4" s="40"/>
      <c r="GX4" s="40"/>
      <c r="GY4" s="40"/>
    </row>
    <row r="6" spans="1:207" x14ac:dyDescent="0.35">
      <c r="D6" s="45" t="s">
        <v>5</v>
      </c>
    </row>
    <row r="8" spans="1:207" x14ac:dyDescent="0.35">
      <c r="A8" s="206" t="s">
        <v>66</v>
      </c>
      <c r="B8" s="206"/>
      <c r="C8" s="206"/>
      <c r="D8" s="206"/>
      <c r="E8" s="206"/>
      <c r="F8" s="206"/>
      <c r="G8" s="206"/>
      <c r="H8" s="206"/>
      <c r="I8" s="206"/>
      <c r="J8" s="206"/>
      <c r="K8" s="206"/>
      <c r="L8" s="206"/>
      <c r="M8" s="206"/>
    </row>
    <row r="9" spans="1:207" x14ac:dyDescent="0.35">
      <c r="A9" s="57" t="s">
        <v>67</v>
      </c>
      <c r="B9" s="57"/>
      <c r="C9" s="61"/>
      <c r="D9" s="62">
        <v>19470</v>
      </c>
      <c r="E9" s="62">
        <v>2950</v>
      </c>
      <c r="F9" s="62">
        <v>2650</v>
      </c>
      <c r="G9" s="62">
        <v>1440</v>
      </c>
      <c r="H9" s="62">
        <v>10</v>
      </c>
      <c r="I9" s="62">
        <v>1320</v>
      </c>
      <c r="J9" s="62">
        <v>10</v>
      </c>
      <c r="K9" s="62">
        <v>280</v>
      </c>
      <c r="L9" s="62">
        <v>60</v>
      </c>
      <c r="M9" s="62">
        <v>20</v>
      </c>
    </row>
    <row r="10" spans="1:207" x14ac:dyDescent="0.35">
      <c r="A10" s="57" t="s">
        <v>68</v>
      </c>
      <c r="B10" s="57"/>
      <c r="C10" s="61"/>
      <c r="D10" s="62">
        <v>17160</v>
      </c>
      <c r="E10" s="62">
        <v>3570</v>
      </c>
      <c r="F10" s="62">
        <v>3780</v>
      </c>
      <c r="G10" s="62">
        <v>1990</v>
      </c>
      <c r="H10" s="62">
        <v>20</v>
      </c>
      <c r="I10" s="62">
        <v>1160</v>
      </c>
      <c r="J10" s="62">
        <v>20</v>
      </c>
      <c r="K10" s="62">
        <v>410</v>
      </c>
      <c r="L10" s="62">
        <v>80</v>
      </c>
      <c r="M10" s="62">
        <v>20</v>
      </c>
    </row>
    <row r="11" spans="1:207" x14ac:dyDescent="0.35">
      <c r="A11" s="57" t="s">
        <v>69</v>
      </c>
      <c r="B11" s="57"/>
      <c r="C11" s="61"/>
      <c r="D11" s="62">
        <v>13250</v>
      </c>
      <c r="E11" s="62">
        <v>3650</v>
      </c>
      <c r="F11" s="62">
        <v>5170</v>
      </c>
      <c r="G11" s="62">
        <v>4440</v>
      </c>
      <c r="H11" s="62">
        <v>80</v>
      </c>
      <c r="I11" s="62">
        <v>910</v>
      </c>
      <c r="J11" s="62">
        <v>50</v>
      </c>
      <c r="K11" s="62">
        <v>490</v>
      </c>
      <c r="L11" s="62">
        <v>120</v>
      </c>
      <c r="M11" s="62">
        <v>40</v>
      </c>
    </row>
    <row r="12" spans="1:207" x14ac:dyDescent="0.35">
      <c r="A12" s="57" t="s">
        <v>70</v>
      </c>
      <c r="B12" s="57"/>
      <c r="C12" s="61"/>
      <c r="D12" s="62">
        <v>11490</v>
      </c>
      <c r="E12" s="62">
        <v>3480</v>
      </c>
      <c r="F12" s="62">
        <v>6510</v>
      </c>
      <c r="G12" s="62">
        <v>5030</v>
      </c>
      <c r="H12" s="62">
        <v>100</v>
      </c>
      <c r="I12" s="62">
        <v>730</v>
      </c>
      <c r="J12" s="62">
        <v>70</v>
      </c>
      <c r="K12" s="62">
        <v>560</v>
      </c>
      <c r="L12" s="62">
        <v>160</v>
      </c>
      <c r="M12" s="62">
        <v>70</v>
      </c>
    </row>
    <row r="13" spans="1:207" x14ac:dyDescent="0.35">
      <c r="A13" s="57" t="s">
        <v>71</v>
      </c>
      <c r="B13" s="57"/>
      <c r="C13" s="61"/>
      <c r="D13" s="62">
        <v>9680</v>
      </c>
      <c r="E13" s="62">
        <v>3190</v>
      </c>
      <c r="F13" s="62">
        <v>7620</v>
      </c>
      <c r="G13" s="62">
        <v>6030</v>
      </c>
      <c r="H13" s="62">
        <v>120</v>
      </c>
      <c r="I13" s="62">
        <v>600</v>
      </c>
      <c r="J13" s="62">
        <v>70</v>
      </c>
      <c r="K13" s="62">
        <v>590</v>
      </c>
      <c r="L13" s="62">
        <v>220</v>
      </c>
      <c r="M13" s="62">
        <v>100</v>
      </c>
    </row>
    <row r="14" spans="1:207" x14ac:dyDescent="0.35">
      <c r="A14" s="40" t="s">
        <v>72</v>
      </c>
      <c r="B14" s="40"/>
      <c r="C14" s="35"/>
      <c r="D14" s="62">
        <v>8330</v>
      </c>
      <c r="E14" s="62">
        <v>2880</v>
      </c>
      <c r="F14" s="62">
        <v>8590</v>
      </c>
      <c r="G14" s="62">
        <v>6720</v>
      </c>
      <c r="H14" s="62">
        <v>120</v>
      </c>
      <c r="I14" s="62">
        <v>480</v>
      </c>
      <c r="J14" s="62">
        <v>90</v>
      </c>
      <c r="K14" s="62">
        <v>610</v>
      </c>
      <c r="L14" s="62">
        <v>280</v>
      </c>
      <c r="M14" s="62">
        <v>120</v>
      </c>
    </row>
    <row r="15" spans="1:207" x14ac:dyDescent="0.35">
      <c r="A15" s="40" t="s">
        <v>73</v>
      </c>
      <c r="B15" s="40"/>
      <c r="C15" s="35"/>
      <c r="D15" s="62">
        <v>7160</v>
      </c>
      <c r="E15" s="62">
        <v>2640</v>
      </c>
      <c r="F15" s="62">
        <v>9300</v>
      </c>
      <c r="G15" s="62">
        <v>7420</v>
      </c>
      <c r="H15" s="62">
        <v>110</v>
      </c>
      <c r="I15" s="62">
        <v>410</v>
      </c>
      <c r="J15" s="62">
        <v>100</v>
      </c>
      <c r="K15" s="62">
        <v>610</v>
      </c>
      <c r="L15" s="62">
        <v>320</v>
      </c>
      <c r="M15" s="62">
        <v>140</v>
      </c>
    </row>
    <row r="16" spans="1:207" x14ac:dyDescent="0.35">
      <c r="A16" s="40" t="s">
        <v>74</v>
      </c>
      <c r="B16" s="40"/>
      <c r="C16" s="35"/>
      <c r="D16" s="62">
        <v>6180</v>
      </c>
      <c r="E16" s="62">
        <v>2400</v>
      </c>
      <c r="F16" s="62">
        <v>9910</v>
      </c>
      <c r="G16" s="62">
        <v>8020</v>
      </c>
      <c r="H16" s="62">
        <v>110</v>
      </c>
      <c r="I16" s="62">
        <v>350</v>
      </c>
      <c r="J16" s="62">
        <v>110</v>
      </c>
      <c r="K16" s="62">
        <v>620</v>
      </c>
      <c r="L16" s="62">
        <v>370</v>
      </c>
      <c r="M16" s="62">
        <v>140</v>
      </c>
    </row>
    <row r="17" spans="1:13" x14ac:dyDescent="0.35">
      <c r="A17" s="40" t="s">
        <v>75</v>
      </c>
      <c r="B17" s="40"/>
      <c r="C17" s="35"/>
      <c r="D17" s="62">
        <v>5370</v>
      </c>
      <c r="E17" s="62">
        <v>2210</v>
      </c>
      <c r="F17" s="62">
        <v>10400</v>
      </c>
      <c r="G17" s="62">
        <v>8530</v>
      </c>
      <c r="H17" s="62">
        <v>100</v>
      </c>
      <c r="I17" s="62">
        <v>310</v>
      </c>
      <c r="J17" s="62">
        <v>100</v>
      </c>
      <c r="K17" s="62">
        <v>610</v>
      </c>
      <c r="L17" s="62">
        <v>420</v>
      </c>
      <c r="M17" s="62">
        <v>160</v>
      </c>
    </row>
    <row r="18" spans="1:13" x14ac:dyDescent="0.35">
      <c r="A18" s="40" t="s">
        <v>76</v>
      </c>
      <c r="B18" s="40"/>
      <c r="C18" s="35"/>
      <c r="D18" s="62">
        <v>4730</v>
      </c>
      <c r="E18" s="62">
        <v>2050</v>
      </c>
      <c r="F18" s="62">
        <v>10810</v>
      </c>
      <c r="G18" s="62">
        <v>8930</v>
      </c>
      <c r="H18" s="62">
        <v>110</v>
      </c>
      <c r="I18" s="62">
        <v>270</v>
      </c>
      <c r="J18" s="62">
        <v>90</v>
      </c>
      <c r="K18" s="62">
        <v>600</v>
      </c>
      <c r="L18" s="62">
        <v>440</v>
      </c>
      <c r="M18" s="62">
        <v>180</v>
      </c>
    </row>
    <row r="19" spans="1:13" x14ac:dyDescent="0.35">
      <c r="A19" s="40" t="s">
        <v>77</v>
      </c>
      <c r="B19" s="40"/>
      <c r="C19" s="35"/>
      <c r="D19" s="62">
        <v>4140</v>
      </c>
      <c r="E19" s="62">
        <v>1880</v>
      </c>
      <c r="F19" s="62">
        <v>11190</v>
      </c>
      <c r="G19" s="62">
        <v>9300</v>
      </c>
      <c r="H19" s="62">
        <v>90</v>
      </c>
      <c r="I19" s="62">
        <v>240</v>
      </c>
      <c r="J19" s="62">
        <v>90</v>
      </c>
      <c r="K19" s="62">
        <v>590</v>
      </c>
      <c r="L19" s="62">
        <v>490</v>
      </c>
      <c r="M19" s="62">
        <v>200</v>
      </c>
    </row>
    <row r="20" spans="1:13" x14ac:dyDescent="0.35">
      <c r="A20" s="40" t="s">
        <v>78</v>
      </c>
      <c r="B20" s="40"/>
      <c r="C20" s="35"/>
      <c r="D20" s="62">
        <v>3700</v>
      </c>
      <c r="E20" s="62">
        <v>1720</v>
      </c>
      <c r="F20" s="62">
        <v>11490</v>
      </c>
      <c r="G20" s="62">
        <v>9610</v>
      </c>
      <c r="H20" s="62">
        <v>100</v>
      </c>
      <c r="I20" s="62">
        <v>220</v>
      </c>
      <c r="J20" s="62">
        <v>100</v>
      </c>
      <c r="K20" s="62">
        <v>560</v>
      </c>
      <c r="L20" s="62">
        <v>500</v>
      </c>
      <c r="M20" s="62">
        <v>210</v>
      </c>
    </row>
    <row r="21" spans="1:13" x14ac:dyDescent="0.35">
      <c r="A21" s="53"/>
      <c r="B21" s="53"/>
      <c r="C21" s="53"/>
      <c r="D21" s="53"/>
      <c r="E21" s="53"/>
      <c r="F21" s="53"/>
      <c r="G21" s="53"/>
      <c r="H21" s="53"/>
      <c r="I21" s="53"/>
      <c r="J21" s="53"/>
      <c r="K21" s="53"/>
      <c r="L21" s="53"/>
      <c r="M21" s="53"/>
    </row>
    <row r="22" spans="1:13" x14ac:dyDescent="0.35">
      <c r="A22" s="40" t="s">
        <v>38</v>
      </c>
      <c r="B22" s="40"/>
      <c r="C22" s="41"/>
      <c r="D22" s="41"/>
      <c r="E22" s="41"/>
      <c r="F22" s="41"/>
      <c r="G22" s="54"/>
      <c r="H22" s="40"/>
      <c r="I22" s="40"/>
      <c r="J22" s="40"/>
      <c r="K22" s="40"/>
      <c r="L22" s="40"/>
      <c r="M22" s="40"/>
    </row>
    <row r="23" spans="1:13" x14ac:dyDescent="0.35">
      <c r="A23" s="40" t="s">
        <v>79</v>
      </c>
      <c r="H23" s="40"/>
      <c r="I23" s="40"/>
      <c r="J23" s="40"/>
      <c r="K23" s="40"/>
      <c r="L23" s="40"/>
      <c r="M23" s="40"/>
    </row>
    <row r="24" spans="1:13" x14ac:dyDescent="0.35">
      <c r="A24" s="40" t="s">
        <v>41</v>
      </c>
      <c r="H24" s="40"/>
      <c r="I24" s="40"/>
      <c r="J24" s="40"/>
      <c r="K24" s="40"/>
      <c r="L24" s="40"/>
      <c r="M24" s="40"/>
    </row>
    <row r="25" spans="1:13" x14ac:dyDescent="0.35">
      <c r="A25" s="40" t="s">
        <v>42</v>
      </c>
      <c r="H25" s="40"/>
      <c r="I25" s="40"/>
      <c r="J25" s="40"/>
      <c r="K25" s="40"/>
      <c r="L25" s="40"/>
      <c r="M25" s="40"/>
    </row>
    <row r="26" spans="1:13" x14ac:dyDescent="0.35">
      <c r="A26" s="40" t="s">
        <v>80</v>
      </c>
      <c r="H26" s="40"/>
      <c r="I26" s="40"/>
      <c r="J26" s="40"/>
      <c r="K26" s="40"/>
      <c r="L26" s="40"/>
      <c r="M26" s="40"/>
    </row>
    <row r="27" spans="1:13" x14ac:dyDescent="0.35">
      <c r="H27" s="40"/>
      <c r="I27" s="40"/>
      <c r="J27" s="40"/>
      <c r="K27" s="40"/>
      <c r="L27" s="40"/>
      <c r="M27" s="40"/>
    </row>
    <row r="28" spans="1:13" x14ac:dyDescent="0.35">
      <c r="H28" s="40"/>
      <c r="I28" s="40"/>
      <c r="J28" s="40"/>
      <c r="K28" s="40"/>
      <c r="L28" s="40"/>
      <c r="M28" s="40"/>
    </row>
    <row r="29" spans="1:13" x14ac:dyDescent="0.35">
      <c r="H29" s="40"/>
      <c r="I29" s="40"/>
      <c r="J29" s="40"/>
      <c r="K29" s="40"/>
      <c r="L29" s="40"/>
      <c r="M29" s="40"/>
    </row>
    <row r="30" spans="1:13" x14ac:dyDescent="0.35">
      <c r="H30" s="40"/>
      <c r="I30" s="40"/>
      <c r="J30" s="40"/>
      <c r="K30" s="40"/>
      <c r="L30" s="40"/>
      <c r="M30" s="40"/>
    </row>
    <row r="31" spans="1:13" x14ac:dyDescent="0.35">
      <c r="H31" s="40"/>
      <c r="I31" s="40"/>
      <c r="J31" s="40"/>
      <c r="K31" s="40"/>
      <c r="L31" s="40"/>
      <c r="M31" s="40"/>
    </row>
    <row r="32" spans="1:13" x14ac:dyDescent="0.35">
      <c r="H32" s="40"/>
      <c r="I32" s="40"/>
      <c r="J32" s="40"/>
      <c r="K32" s="40"/>
      <c r="L32" s="40"/>
      <c r="M32" s="40"/>
    </row>
    <row r="33" spans="8:13" x14ac:dyDescent="0.35">
      <c r="H33" s="54"/>
      <c r="I33" s="54"/>
      <c r="J33" s="54"/>
      <c r="K33" s="54"/>
      <c r="L33" s="54"/>
      <c r="M33" s="54"/>
    </row>
  </sheetData>
  <mergeCells count="1">
    <mergeCell ref="A8:M8"/>
  </mergeCells>
  <pageMargins left="0.7" right="0.7" top="0.75" bottom="0.75" header="0.3" footer="0.3"/>
  <pageSetup paperSize="9" scale="57"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4932-3DE2-40A6-8BBF-7A57AC494BEF}">
  <dimension ref="A1:HK52"/>
  <sheetViews>
    <sheetView showGridLines="0" zoomScaleNormal="100" zoomScaleSheetLayoutView="55" workbookViewId="0"/>
  </sheetViews>
  <sheetFormatPr defaultColWidth="10.7265625" defaultRowHeight="14.5" x14ac:dyDescent="0.35"/>
  <cols>
    <col min="1" max="1" width="15.453125" customWidth="1"/>
    <col min="2" max="2" width="1.7265625" customWidth="1"/>
    <col min="3" max="3" width="10.81640625" customWidth="1"/>
    <col min="4" max="19" width="9.453125" customWidth="1"/>
    <col min="256" max="256" width="15.453125" customWidth="1"/>
    <col min="257" max="257" width="1.7265625" customWidth="1"/>
    <col min="258" max="258" width="10.81640625" customWidth="1"/>
    <col min="259" max="259" width="1.7265625" customWidth="1"/>
    <col min="260" max="275" width="9.453125" customWidth="1"/>
    <col min="512" max="512" width="15.453125" customWidth="1"/>
    <col min="513" max="513" width="1.7265625" customWidth="1"/>
    <col min="514" max="514" width="10.81640625" customWidth="1"/>
    <col min="515" max="515" width="1.7265625" customWidth="1"/>
    <col min="516" max="531" width="9.453125" customWidth="1"/>
    <col min="768" max="768" width="15.453125" customWidth="1"/>
    <col min="769" max="769" width="1.7265625" customWidth="1"/>
    <col min="770" max="770" width="10.81640625" customWidth="1"/>
    <col min="771" max="771" width="1.7265625" customWidth="1"/>
    <col min="772" max="787" width="9.453125" customWidth="1"/>
    <col min="1024" max="1024" width="15.453125" customWidth="1"/>
    <col min="1025" max="1025" width="1.7265625" customWidth="1"/>
    <col min="1026" max="1026" width="10.81640625" customWidth="1"/>
    <col min="1027" max="1027" width="1.7265625" customWidth="1"/>
    <col min="1028" max="1043" width="9.453125" customWidth="1"/>
    <col min="1280" max="1280" width="15.453125" customWidth="1"/>
    <col min="1281" max="1281" width="1.7265625" customWidth="1"/>
    <col min="1282" max="1282" width="10.81640625" customWidth="1"/>
    <col min="1283" max="1283" width="1.7265625" customWidth="1"/>
    <col min="1284" max="1299" width="9.453125" customWidth="1"/>
    <col min="1536" max="1536" width="15.453125" customWidth="1"/>
    <col min="1537" max="1537" width="1.7265625" customWidth="1"/>
    <col min="1538" max="1538" width="10.81640625" customWidth="1"/>
    <col min="1539" max="1539" width="1.7265625" customWidth="1"/>
    <col min="1540" max="1555" width="9.453125" customWidth="1"/>
    <col min="1792" max="1792" width="15.453125" customWidth="1"/>
    <col min="1793" max="1793" width="1.7265625" customWidth="1"/>
    <col min="1794" max="1794" width="10.81640625" customWidth="1"/>
    <col min="1795" max="1795" width="1.7265625" customWidth="1"/>
    <col min="1796" max="1811" width="9.453125" customWidth="1"/>
    <col min="2048" max="2048" width="15.453125" customWidth="1"/>
    <col min="2049" max="2049" width="1.7265625" customWidth="1"/>
    <col min="2050" max="2050" width="10.81640625" customWidth="1"/>
    <col min="2051" max="2051" width="1.7265625" customWidth="1"/>
    <col min="2052" max="2067" width="9.453125" customWidth="1"/>
    <col min="2304" max="2304" width="15.453125" customWidth="1"/>
    <col min="2305" max="2305" width="1.7265625" customWidth="1"/>
    <col min="2306" max="2306" width="10.81640625" customWidth="1"/>
    <col min="2307" max="2307" width="1.7265625" customWidth="1"/>
    <col min="2308" max="2323" width="9.453125" customWidth="1"/>
    <col min="2560" max="2560" width="15.453125" customWidth="1"/>
    <col min="2561" max="2561" width="1.7265625" customWidth="1"/>
    <col min="2562" max="2562" width="10.81640625" customWidth="1"/>
    <col min="2563" max="2563" width="1.7265625" customWidth="1"/>
    <col min="2564" max="2579" width="9.453125" customWidth="1"/>
    <col min="2816" max="2816" width="15.453125" customWidth="1"/>
    <col min="2817" max="2817" width="1.7265625" customWidth="1"/>
    <col min="2818" max="2818" width="10.81640625" customWidth="1"/>
    <col min="2819" max="2819" width="1.7265625" customWidth="1"/>
    <col min="2820" max="2835" width="9.453125" customWidth="1"/>
    <col min="3072" max="3072" width="15.453125" customWidth="1"/>
    <col min="3073" max="3073" width="1.7265625" customWidth="1"/>
    <col min="3074" max="3074" width="10.81640625" customWidth="1"/>
    <col min="3075" max="3075" width="1.7265625" customWidth="1"/>
    <col min="3076" max="3091" width="9.453125" customWidth="1"/>
    <col min="3328" max="3328" width="15.453125" customWidth="1"/>
    <col min="3329" max="3329" width="1.7265625" customWidth="1"/>
    <col min="3330" max="3330" width="10.81640625" customWidth="1"/>
    <col min="3331" max="3331" width="1.7265625" customWidth="1"/>
    <col min="3332" max="3347" width="9.453125" customWidth="1"/>
    <col min="3584" max="3584" width="15.453125" customWidth="1"/>
    <col min="3585" max="3585" width="1.7265625" customWidth="1"/>
    <col min="3586" max="3586" width="10.81640625" customWidth="1"/>
    <col min="3587" max="3587" width="1.7265625" customWidth="1"/>
    <col min="3588" max="3603" width="9.453125" customWidth="1"/>
    <col min="3840" max="3840" width="15.453125" customWidth="1"/>
    <col min="3841" max="3841" width="1.7265625" customWidth="1"/>
    <col min="3842" max="3842" width="10.81640625" customWidth="1"/>
    <col min="3843" max="3843" width="1.7265625" customWidth="1"/>
    <col min="3844" max="3859" width="9.453125" customWidth="1"/>
    <col min="4096" max="4096" width="15.453125" customWidth="1"/>
    <col min="4097" max="4097" width="1.7265625" customWidth="1"/>
    <col min="4098" max="4098" width="10.81640625" customWidth="1"/>
    <col min="4099" max="4099" width="1.7265625" customWidth="1"/>
    <col min="4100" max="4115" width="9.453125" customWidth="1"/>
    <col min="4352" max="4352" width="15.453125" customWidth="1"/>
    <col min="4353" max="4353" width="1.7265625" customWidth="1"/>
    <col min="4354" max="4354" width="10.81640625" customWidth="1"/>
    <col min="4355" max="4355" width="1.7265625" customWidth="1"/>
    <col min="4356" max="4371" width="9.453125" customWidth="1"/>
    <col min="4608" max="4608" width="15.453125" customWidth="1"/>
    <col min="4609" max="4609" width="1.7265625" customWidth="1"/>
    <col min="4610" max="4610" width="10.81640625" customWidth="1"/>
    <col min="4611" max="4611" width="1.7265625" customWidth="1"/>
    <col min="4612" max="4627" width="9.453125" customWidth="1"/>
    <col min="4864" max="4864" width="15.453125" customWidth="1"/>
    <col min="4865" max="4865" width="1.7265625" customWidth="1"/>
    <col min="4866" max="4866" width="10.81640625" customWidth="1"/>
    <col min="4867" max="4867" width="1.7265625" customWidth="1"/>
    <col min="4868" max="4883" width="9.453125" customWidth="1"/>
    <col min="5120" max="5120" width="15.453125" customWidth="1"/>
    <col min="5121" max="5121" width="1.7265625" customWidth="1"/>
    <col min="5122" max="5122" width="10.81640625" customWidth="1"/>
    <col min="5123" max="5123" width="1.7265625" customWidth="1"/>
    <col min="5124" max="5139" width="9.453125" customWidth="1"/>
    <col min="5376" max="5376" width="15.453125" customWidth="1"/>
    <col min="5377" max="5377" width="1.7265625" customWidth="1"/>
    <col min="5378" max="5378" width="10.81640625" customWidth="1"/>
    <col min="5379" max="5379" width="1.7265625" customWidth="1"/>
    <col min="5380" max="5395" width="9.453125" customWidth="1"/>
    <col min="5632" max="5632" width="15.453125" customWidth="1"/>
    <col min="5633" max="5633" width="1.7265625" customWidth="1"/>
    <col min="5634" max="5634" width="10.81640625" customWidth="1"/>
    <col min="5635" max="5635" width="1.7265625" customWidth="1"/>
    <col min="5636" max="5651" width="9.453125" customWidth="1"/>
    <col min="5888" max="5888" width="15.453125" customWidth="1"/>
    <col min="5889" max="5889" width="1.7265625" customWidth="1"/>
    <col min="5890" max="5890" width="10.81640625" customWidth="1"/>
    <col min="5891" max="5891" width="1.7265625" customWidth="1"/>
    <col min="5892" max="5907" width="9.453125" customWidth="1"/>
    <col min="6144" max="6144" width="15.453125" customWidth="1"/>
    <col min="6145" max="6145" width="1.7265625" customWidth="1"/>
    <col min="6146" max="6146" width="10.81640625" customWidth="1"/>
    <col min="6147" max="6147" width="1.7265625" customWidth="1"/>
    <col min="6148" max="6163" width="9.453125" customWidth="1"/>
    <col min="6400" max="6400" width="15.453125" customWidth="1"/>
    <col min="6401" max="6401" width="1.7265625" customWidth="1"/>
    <col min="6402" max="6402" width="10.81640625" customWidth="1"/>
    <col min="6403" max="6403" width="1.7265625" customWidth="1"/>
    <col min="6404" max="6419" width="9.453125" customWidth="1"/>
    <col min="6656" max="6656" width="15.453125" customWidth="1"/>
    <col min="6657" max="6657" width="1.7265625" customWidth="1"/>
    <col min="6658" max="6658" width="10.81640625" customWidth="1"/>
    <col min="6659" max="6659" width="1.7265625" customWidth="1"/>
    <col min="6660" max="6675" width="9.453125" customWidth="1"/>
    <col min="6912" max="6912" width="15.453125" customWidth="1"/>
    <col min="6913" max="6913" width="1.7265625" customWidth="1"/>
    <col min="6914" max="6914" width="10.81640625" customWidth="1"/>
    <col min="6915" max="6915" width="1.7265625" customWidth="1"/>
    <col min="6916" max="6931" width="9.453125" customWidth="1"/>
    <col min="7168" max="7168" width="15.453125" customWidth="1"/>
    <col min="7169" max="7169" width="1.7265625" customWidth="1"/>
    <col min="7170" max="7170" width="10.81640625" customWidth="1"/>
    <col min="7171" max="7171" width="1.7265625" customWidth="1"/>
    <col min="7172" max="7187" width="9.453125" customWidth="1"/>
    <col min="7424" max="7424" width="15.453125" customWidth="1"/>
    <col min="7425" max="7425" width="1.7265625" customWidth="1"/>
    <col min="7426" max="7426" width="10.81640625" customWidth="1"/>
    <col min="7427" max="7427" width="1.7265625" customWidth="1"/>
    <col min="7428" max="7443" width="9.453125" customWidth="1"/>
    <col min="7680" max="7680" width="15.453125" customWidth="1"/>
    <col min="7681" max="7681" width="1.7265625" customWidth="1"/>
    <col min="7682" max="7682" width="10.81640625" customWidth="1"/>
    <col min="7683" max="7683" width="1.7265625" customWidth="1"/>
    <col min="7684" max="7699" width="9.453125" customWidth="1"/>
    <col min="7936" max="7936" width="15.453125" customWidth="1"/>
    <col min="7937" max="7937" width="1.7265625" customWidth="1"/>
    <col min="7938" max="7938" width="10.81640625" customWidth="1"/>
    <col min="7939" max="7939" width="1.7265625" customWidth="1"/>
    <col min="7940" max="7955" width="9.453125" customWidth="1"/>
    <col min="8192" max="8192" width="15.453125" customWidth="1"/>
    <col min="8193" max="8193" width="1.7265625" customWidth="1"/>
    <col min="8194" max="8194" width="10.81640625" customWidth="1"/>
    <col min="8195" max="8195" width="1.7265625" customWidth="1"/>
    <col min="8196" max="8211" width="9.453125" customWidth="1"/>
    <col min="8448" max="8448" width="15.453125" customWidth="1"/>
    <col min="8449" max="8449" width="1.7265625" customWidth="1"/>
    <col min="8450" max="8450" width="10.81640625" customWidth="1"/>
    <col min="8451" max="8451" width="1.7265625" customWidth="1"/>
    <col min="8452" max="8467" width="9.453125" customWidth="1"/>
    <col min="8704" max="8704" width="15.453125" customWidth="1"/>
    <col min="8705" max="8705" width="1.7265625" customWidth="1"/>
    <col min="8706" max="8706" width="10.81640625" customWidth="1"/>
    <col min="8707" max="8707" width="1.7265625" customWidth="1"/>
    <col min="8708" max="8723" width="9.453125" customWidth="1"/>
    <col min="8960" max="8960" width="15.453125" customWidth="1"/>
    <col min="8961" max="8961" width="1.7265625" customWidth="1"/>
    <col min="8962" max="8962" width="10.81640625" customWidth="1"/>
    <col min="8963" max="8963" width="1.7265625" customWidth="1"/>
    <col min="8964" max="8979" width="9.453125" customWidth="1"/>
    <col min="9216" max="9216" width="15.453125" customWidth="1"/>
    <col min="9217" max="9217" width="1.7265625" customWidth="1"/>
    <col min="9218" max="9218" width="10.81640625" customWidth="1"/>
    <col min="9219" max="9219" width="1.7265625" customWidth="1"/>
    <col min="9220" max="9235" width="9.453125" customWidth="1"/>
    <col min="9472" max="9472" width="15.453125" customWidth="1"/>
    <col min="9473" max="9473" width="1.7265625" customWidth="1"/>
    <col min="9474" max="9474" width="10.81640625" customWidth="1"/>
    <col min="9475" max="9475" width="1.7265625" customWidth="1"/>
    <col min="9476" max="9491" width="9.453125" customWidth="1"/>
    <col min="9728" max="9728" width="15.453125" customWidth="1"/>
    <col min="9729" max="9729" width="1.7265625" customWidth="1"/>
    <col min="9730" max="9730" width="10.81640625" customWidth="1"/>
    <col min="9731" max="9731" width="1.7265625" customWidth="1"/>
    <col min="9732" max="9747" width="9.453125" customWidth="1"/>
    <col min="9984" max="9984" width="15.453125" customWidth="1"/>
    <col min="9985" max="9985" width="1.7265625" customWidth="1"/>
    <col min="9986" max="9986" width="10.81640625" customWidth="1"/>
    <col min="9987" max="9987" width="1.7265625" customWidth="1"/>
    <col min="9988" max="10003" width="9.453125" customWidth="1"/>
    <col min="10240" max="10240" width="15.453125" customWidth="1"/>
    <col min="10241" max="10241" width="1.7265625" customWidth="1"/>
    <col min="10242" max="10242" width="10.81640625" customWidth="1"/>
    <col min="10243" max="10243" width="1.7265625" customWidth="1"/>
    <col min="10244" max="10259" width="9.453125" customWidth="1"/>
    <col min="10496" max="10496" width="15.453125" customWidth="1"/>
    <col min="10497" max="10497" width="1.7265625" customWidth="1"/>
    <col min="10498" max="10498" width="10.81640625" customWidth="1"/>
    <col min="10499" max="10499" width="1.7265625" customWidth="1"/>
    <col min="10500" max="10515" width="9.453125" customWidth="1"/>
    <col min="10752" max="10752" width="15.453125" customWidth="1"/>
    <col min="10753" max="10753" width="1.7265625" customWidth="1"/>
    <col min="10754" max="10754" width="10.81640625" customWidth="1"/>
    <col min="10755" max="10755" width="1.7265625" customWidth="1"/>
    <col min="10756" max="10771" width="9.453125" customWidth="1"/>
    <col min="11008" max="11008" width="15.453125" customWidth="1"/>
    <col min="11009" max="11009" width="1.7265625" customWidth="1"/>
    <col min="11010" max="11010" width="10.81640625" customWidth="1"/>
    <col min="11011" max="11011" width="1.7265625" customWidth="1"/>
    <col min="11012" max="11027" width="9.453125" customWidth="1"/>
    <col min="11264" max="11264" width="15.453125" customWidth="1"/>
    <col min="11265" max="11265" width="1.7265625" customWidth="1"/>
    <col min="11266" max="11266" width="10.81640625" customWidth="1"/>
    <col min="11267" max="11267" width="1.7265625" customWidth="1"/>
    <col min="11268" max="11283" width="9.453125" customWidth="1"/>
    <col min="11520" max="11520" width="15.453125" customWidth="1"/>
    <col min="11521" max="11521" width="1.7265625" customWidth="1"/>
    <col min="11522" max="11522" width="10.81640625" customWidth="1"/>
    <col min="11523" max="11523" width="1.7265625" customWidth="1"/>
    <col min="11524" max="11539" width="9.453125" customWidth="1"/>
    <col min="11776" max="11776" width="15.453125" customWidth="1"/>
    <col min="11777" max="11777" width="1.7265625" customWidth="1"/>
    <col min="11778" max="11778" width="10.81640625" customWidth="1"/>
    <col min="11779" max="11779" width="1.7265625" customWidth="1"/>
    <col min="11780" max="11795" width="9.453125" customWidth="1"/>
    <col min="12032" max="12032" width="15.453125" customWidth="1"/>
    <col min="12033" max="12033" width="1.7265625" customWidth="1"/>
    <col min="12034" max="12034" width="10.81640625" customWidth="1"/>
    <col min="12035" max="12035" width="1.7265625" customWidth="1"/>
    <col min="12036" max="12051" width="9.453125" customWidth="1"/>
    <col min="12288" max="12288" width="15.453125" customWidth="1"/>
    <col min="12289" max="12289" width="1.7265625" customWidth="1"/>
    <col min="12290" max="12290" width="10.81640625" customWidth="1"/>
    <col min="12291" max="12291" width="1.7265625" customWidth="1"/>
    <col min="12292" max="12307" width="9.453125" customWidth="1"/>
    <col min="12544" max="12544" width="15.453125" customWidth="1"/>
    <col min="12545" max="12545" width="1.7265625" customWidth="1"/>
    <col min="12546" max="12546" width="10.81640625" customWidth="1"/>
    <col min="12547" max="12547" width="1.7265625" customWidth="1"/>
    <col min="12548" max="12563" width="9.453125" customWidth="1"/>
    <col min="12800" max="12800" width="15.453125" customWidth="1"/>
    <col min="12801" max="12801" width="1.7265625" customWidth="1"/>
    <col min="12802" max="12802" width="10.81640625" customWidth="1"/>
    <col min="12803" max="12803" width="1.7265625" customWidth="1"/>
    <col min="12804" max="12819" width="9.453125" customWidth="1"/>
    <col min="13056" max="13056" width="15.453125" customWidth="1"/>
    <col min="13057" max="13057" width="1.7265625" customWidth="1"/>
    <col min="13058" max="13058" width="10.81640625" customWidth="1"/>
    <col min="13059" max="13059" width="1.7265625" customWidth="1"/>
    <col min="13060" max="13075" width="9.453125" customWidth="1"/>
    <col min="13312" max="13312" width="15.453125" customWidth="1"/>
    <col min="13313" max="13313" width="1.7265625" customWidth="1"/>
    <col min="13314" max="13314" width="10.81640625" customWidth="1"/>
    <col min="13315" max="13315" width="1.7265625" customWidth="1"/>
    <col min="13316" max="13331" width="9.453125" customWidth="1"/>
    <col min="13568" max="13568" width="15.453125" customWidth="1"/>
    <col min="13569" max="13569" width="1.7265625" customWidth="1"/>
    <col min="13570" max="13570" width="10.81640625" customWidth="1"/>
    <col min="13571" max="13571" width="1.7265625" customWidth="1"/>
    <col min="13572" max="13587" width="9.453125" customWidth="1"/>
    <col min="13824" max="13824" width="15.453125" customWidth="1"/>
    <col min="13825" max="13825" width="1.7265625" customWidth="1"/>
    <col min="13826" max="13826" width="10.81640625" customWidth="1"/>
    <col min="13827" max="13827" width="1.7265625" customWidth="1"/>
    <col min="13828" max="13843" width="9.453125" customWidth="1"/>
    <col min="14080" max="14080" width="15.453125" customWidth="1"/>
    <col min="14081" max="14081" width="1.7265625" customWidth="1"/>
    <col min="14082" max="14082" width="10.81640625" customWidth="1"/>
    <col min="14083" max="14083" width="1.7265625" customWidth="1"/>
    <col min="14084" max="14099" width="9.453125" customWidth="1"/>
    <col min="14336" max="14336" width="15.453125" customWidth="1"/>
    <col min="14337" max="14337" width="1.7265625" customWidth="1"/>
    <col min="14338" max="14338" width="10.81640625" customWidth="1"/>
    <col min="14339" max="14339" width="1.7265625" customWidth="1"/>
    <col min="14340" max="14355" width="9.453125" customWidth="1"/>
    <col min="14592" max="14592" width="15.453125" customWidth="1"/>
    <col min="14593" max="14593" width="1.7265625" customWidth="1"/>
    <col min="14594" max="14594" width="10.81640625" customWidth="1"/>
    <col min="14595" max="14595" width="1.7265625" customWidth="1"/>
    <col min="14596" max="14611" width="9.453125" customWidth="1"/>
    <col min="14848" max="14848" width="15.453125" customWidth="1"/>
    <col min="14849" max="14849" width="1.7265625" customWidth="1"/>
    <col min="14850" max="14850" width="10.81640625" customWidth="1"/>
    <col min="14851" max="14851" width="1.7265625" customWidth="1"/>
    <col min="14852" max="14867" width="9.453125" customWidth="1"/>
    <col min="15104" max="15104" width="15.453125" customWidth="1"/>
    <col min="15105" max="15105" width="1.7265625" customWidth="1"/>
    <col min="15106" max="15106" width="10.81640625" customWidth="1"/>
    <col min="15107" max="15107" width="1.7265625" customWidth="1"/>
    <col min="15108" max="15123" width="9.453125" customWidth="1"/>
    <col min="15360" max="15360" width="15.453125" customWidth="1"/>
    <col min="15361" max="15361" width="1.7265625" customWidth="1"/>
    <col min="15362" max="15362" width="10.81640625" customWidth="1"/>
    <col min="15363" max="15363" width="1.7265625" customWidth="1"/>
    <col min="15364" max="15379" width="9.453125" customWidth="1"/>
    <col min="15616" max="15616" width="15.453125" customWidth="1"/>
    <col min="15617" max="15617" width="1.7265625" customWidth="1"/>
    <col min="15618" max="15618" width="10.81640625" customWidth="1"/>
    <col min="15619" max="15619" width="1.7265625" customWidth="1"/>
    <col min="15620" max="15635" width="9.453125" customWidth="1"/>
    <col min="15872" max="15872" width="15.453125" customWidth="1"/>
    <col min="15873" max="15873" width="1.7265625" customWidth="1"/>
    <col min="15874" max="15874" width="10.81640625" customWidth="1"/>
    <col min="15875" max="15875" width="1.7265625" customWidth="1"/>
    <col min="15876" max="15891" width="9.453125" customWidth="1"/>
    <col min="16128" max="16128" width="15.453125" customWidth="1"/>
    <col min="16129" max="16129" width="1.7265625" customWidth="1"/>
    <col min="16130" max="16130" width="10.81640625" customWidth="1"/>
    <col min="16131" max="16131" width="1.7265625" customWidth="1"/>
    <col min="16132" max="16147" width="9.453125" customWidth="1"/>
    <col min="16384" max="16384" width="9.1796875" customWidth="1"/>
  </cols>
  <sheetData>
    <row r="1" spans="1:196" x14ac:dyDescent="0.35">
      <c r="A1" s="86" t="s">
        <v>278</v>
      </c>
      <c r="B1" s="86"/>
      <c r="C1" s="51"/>
      <c r="D1" s="51"/>
      <c r="E1" s="51"/>
      <c r="F1" s="51"/>
      <c r="G1" s="51"/>
      <c r="H1" s="51"/>
      <c r="I1" s="51"/>
      <c r="J1" s="51"/>
      <c r="K1" s="51"/>
      <c r="L1" s="51"/>
      <c r="M1" s="51"/>
      <c r="N1" s="51"/>
      <c r="O1" s="51"/>
      <c r="P1" s="51"/>
      <c r="Q1" s="51"/>
      <c r="R1" s="51"/>
      <c r="S1" s="51"/>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row>
    <row r="2" spans="1:196" x14ac:dyDescent="0.35">
      <c r="A2" s="88" t="s">
        <v>300</v>
      </c>
      <c r="B2" s="88"/>
      <c r="C2" s="52"/>
      <c r="D2" s="52"/>
      <c r="E2" s="52"/>
      <c r="F2" s="52"/>
      <c r="G2" s="52"/>
      <c r="H2" s="52"/>
      <c r="I2" s="52"/>
      <c r="J2" s="52"/>
      <c r="K2" s="52"/>
      <c r="L2" s="52"/>
      <c r="M2" s="52"/>
      <c r="N2" s="52"/>
      <c r="O2" s="52"/>
      <c r="P2" s="52"/>
      <c r="Q2" s="52"/>
      <c r="R2" s="52"/>
      <c r="S2" s="52"/>
      <c r="T2" s="94"/>
      <c r="U2" s="94"/>
      <c r="V2" s="94"/>
      <c r="W2" s="94"/>
      <c r="X2" s="94"/>
      <c r="Y2" s="94"/>
      <c r="Z2" s="94"/>
      <c r="AA2" s="94"/>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row>
    <row r="3" spans="1:196" ht="33.75" customHeight="1" x14ac:dyDescent="0.35">
      <c r="A3" s="89"/>
      <c r="B3" s="89"/>
      <c r="C3" s="101" t="s">
        <v>1</v>
      </c>
      <c r="D3" s="95" t="s">
        <v>51</v>
      </c>
      <c r="E3" s="94"/>
      <c r="F3" s="94"/>
      <c r="G3" s="102"/>
      <c r="H3" s="102"/>
      <c r="I3" s="102"/>
      <c r="J3" s="94"/>
      <c r="K3" s="94"/>
      <c r="L3" s="102"/>
      <c r="M3" s="102"/>
      <c r="N3" s="102"/>
      <c r="O3" s="94"/>
      <c r="P3" s="94"/>
      <c r="Q3" s="102"/>
      <c r="R3" s="102"/>
      <c r="S3" s="102"/>
      <c r="T3" s="102"/>
      <c r="U3" s="102"/>
      <c r="V3" s="102"/>
      <c r="W3" s="102"/>
      <c r="X3" s="102"/>
      <c r="Y3" s="102"/>
      <c r="Z3" s="102"/>
      <c r="AA3" s="102"/>
      <c r="GN3" s="41"/>
    </row>
    <row r="4" spans="1:196" x14ac:dyDescent="0.35">
      <c r="A4" s="103"/>
      <c r="B4" s="103"/>
      <c r="C4" s="103"/>
      <c r="D4" s="104">
        <v>1</v>
      </c>
      <c r="E4" s="104">
        <v>2</v>
      </c>
      <c r="F4" s="104">
        <v>3</v>
      </c>
      <c r="G4" s="104">
        <v>4</v>
      </c>
      <c r="H4" s="104">
        <v>5</v>
      </c>
      <c r="I4" s="104">
        <v>6</v>
      </c>
      <c r="J4" s="104">
        <v>7</v>
      </c>
      <c r="K4" s="104">
        <v>8</v>
      </c>
      <c r="L4" s="104">
        <v>9</v>
      </c>
      <c r="M4" s="104">
        <v>10</v>
      </c>
      <c r="N4" s="104">
        <v>11</v>
      </c>
      <c r="O4" s="104">
        <v>12</v>
      </c>
      <c r="P4" s="104">
        <v>13</v>
      </c>
      <c r="Q4" s="104">
        <v>14</v>
      </c>
      <c r="R4" s="104">
        <v>15</v>
      </c>
      <c r="S4" s="104">
        <v>16</v>
      </c>
      <c r="T4" s="104">
        <v>17</v>
      </c>
      <c r="U4" s="104">
        <v>18</v>
      </c>
      <c r="V4" s="104">
        <v>19</v>
      </c>
      <c r="W4" s="104">
        <v>20</v>
      </c>
      <c r="X4" s="104">
        <v>21</v>
      </c>
      <c r="Y4" s="104">
        <v>22</v>
      </c>
      <c r="Z4" s="104">
        <v>23</v>
      </c>
      <c r="AA4" s="104">
        <v>24</v>
      </c>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row>
    <row r="5" spans="1:196" x14ac:dyDescent="0.35">
      <c r="D5" s="106"/>
      <c r="E5" s="106"/>
      <c r="F5" s="106"/>
      <c r="G5" s="106"/>
      <c r="H5" s="106"/>
      <c r="I5" s="106"/>
      <c r="J5" s="106"/>
      <c r="K5" s="106"/>
      <c r="L5" s="106"/>
      <c r="M5" s="106"/>
      <c r="N5" s="106"/>
      <c r="O5" s="106"/>
      <c r="P5" s="106"/>
      <c r="Q5" s="106"/>
      <c r="R5" s="106"/>
      <c r="S5" s="106"/>
      <c r="GM5" s="41"/>
      <c r="GN5" s="41"/>
    </row>
    <row r="6" spans="1:196" x14ac:dyDescent="0.35">
      <c r="C6" s="96" t="s">
        <v>5</v>
      </c>
      <c r="D6" s="106"/>
      <c r="E6" s="106"/>
      <c r="F6" s="106"/>
      <c r="G6" s="106"/>
      <c r="H6" s="106"/>
      <c r="I6" s="106"/>
      <c r="J6" s="106"/>
      <c r="K6" s="106"/>
      <c r="L6" s="106"/>
      <c r="M6" s="106"/>
      <c r="N6" s="106"/>
      <c r="O6" s="106"/>
      <c r="P6" s="106"/>
      <c r="Q6" s="106"/>
      <c r="R6" s="106"/>
      <c r="S6" s="106"/>
      <c r="GM6" s="41"/>
      <c r="GN6" s="41"/>
    </row>
    <row r="7" spans="1:196" x14ac:dyDescent="0.35">
      <c r="C7" s="96"/>
      <c r="D7" s="106"/>
      <c r="E7" s="106"/>
      <c r="F7" s="106"/>
      <c r="G7" s="106"/>
      <c r="H7" s="106"/>
      <c r="I7" s="106"/>
      <c r="J7" s="106"/>
      <c r="K7" s="106"/>
      <c r="L7" s="106"/>
      <c r="M7" s="106"/>
      <c r="N7" s="106"/>
      <c r="O7" s="106"/>
      <c r="P7" s="106"/>
      <c r="Q7" s="106"/>
      <c r="R7" s="106"/>
      <c r="S7" s="106"/>
      <c r="GM7" s="41"/>
      <c r="GN7" s="41"/>
    </row>
    <row r="8" spans="1:196" x14ac:dyDescent="0.35">
      <c r="D8" s="106"/>
      <c r="E8" s="106"/>
      <c r="F8" s="106"/>
      <c r="G8" s="106"/>
      <c r="H8" s="106"/>
      <c r="I8" s="106"/>
      <c r="J8" s="106"/>
      <c r="K8" s="106"/>
      <c r="L8" s="106"/>
      <c r="M8" s="106"/>
      <c r="N8" s="106"/>
      <c r="O8" s="106"/>
      <c r="P8" s="106"/>
      <c r="Q8" s="106"/>
      <c r="R8" s="106"/>
      <c r="S8" s="106"/>
      <c r="GM8" s="41"/>
      <c r="GN8" s="41"/>
    </row>
    <row r="9" spans="1:196" x14ac:dyDescent="0.35">
      <c r="A9" s="107" t="s">
        <v>1</v>
      </c>
      <c r="B9" s="108"/>
      <c r="C9" s="85">
        <v>266960</v>
      </c>
      <c r="D9" s="85">
        <v>40250</v>
      </c>
      <c r="E9" s="85">
        <v>54290</v>
      </c>
      <c r="F9" s="85">
        <v>74600</v>
      </c>
      <c r="G9" s="85">
        <v>93830</v>
      </c>
      <c r="H9" s="85">
        <v>110090</v>
      </c>
      <c r="I9" s="85">
        <v>121100</v>
      </c>
      <c r="J9" s="85">
        <v>130470</v>
      </c>
      <c r="K9" s="85">
        <v>137430</v>
      </c>
      <c r="L9" s="85">
        <v>142490</v>
      </c>
      <c r="M9" s="85">
        <v>146630</v>
      </c>
      <c r="N9" s="85">
        <v>149720</v>
      </c>
      <c r="O9" s="85">
        <v>150590</v>
      </c>
      <c r="P9" s="85">
        <v>152330</v>
      </c>
      <c r="Q9" s="85">
        <v>154620</v>
      </c>
      <c r="R9" s="85">
        <v>156770</v>
      </c>
      <c r="S9" s="85">
        <v>158480</v>
      </c>
      <c r="T9" s="85">
        <v>159930</v>
      </c>
      <c r="U9" s="85">
        <v>160950</v>
      </c>
      <c r="V9" s="85">
        <v>161620</v>
      </c>
      <c r="W9" s="85">
        <v>162430</v>
      </c>
      <c r="X9" s="85">
        <v>162740</v>
      </c>
      <c r="Y9" s="85">
        <v>163040</v>
      </c>
      <c r="Z9" s="85">
        <v>162830</v>
      </c>
      <c r="AA9" s="85">
        <v>163520</v>
      </c>
      <c r="GM9" s="41"/>
      <c r="GN9" s="41"/>
    </row>
    <row r="10" spans="1:196" x14ac:dyDescent="0.3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GM10" s="41"/>
      <c r="GN10" s="41"/>
    </row>
    <row r="11" spans="1:196" x14ac:dyDescent="0.35">
      <c r="A11" s="109" t="s">
        <v>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GM11" s="41"/>
      <c r="GN11" s="41"/>
    </row>
    <row r="12" spans="1:196" x14ac:dyDescent="0.35">
      <c r="A12" s="89" t="s">
        <v>7</v>
      </c>
      <c r="C12" s="85">
        <v>2960</v>
      </c>
      <c r="D12" s="85">
        <v>450</v>
      </c>
      <c r="E12" s="85">
        <v>690</v>
      </c>
      <c r="F12" s="85">
        <v>1300</v>
      </c>
      <c r="G12" s="85">
        <v>1610</v>
      </c>
      <c r="H12" s="85">
        <v>1930</v>
      </c>
      <c r="I12" s="85">
        <v>2060</v>
      </c>
      <c r="J12" s="85">
        <v>2110</v>
      </c>
      <c r="K12" s="85">
        <v>2130</v>
      </c>
      <c r="L12" s="85">
        <v>2150</v>
      </c>
      <c r="M12" s="85">
        <v>2120</v>
      </c>
      <c r="N12" s="85">
        <v>2090</v>
      </c>
      <c r="O12" s="85">
        <v>2100</v>
      </c>
      <c r="P12" s="85">
        <v>2110</v>
      </c>
      <c r="Q12" s="85">
        <v>2120</v>
      </c>
      <c r="R12" s="85">
        <v>2160</v>
      </c>
      <c r="S12" s="85">
        <v>2150</v>
      </c>
      <c r="T12" s="85">
        <v>2180</v>
      </c>
      <c r="U12" s="85">
        <v>2160</v>
      </c>
      <c r="V12" s="85">
        <v>2130</v>
      </c>
      <c r="W12" s="85">
        <v>2140</v>
      </c>
      <c r="X12" s="85">
        <v>2100</v>
      </c>
      <c r="Y12" s="85">
        <v>2110</v>
      </c>
      <c r="Z12" s="85">
        <v>2110</v>
      </c>
      <c r="AA12" s="85">
        <v>2090</v>
      </c>
      <c r="GM12" s="41"/>
      <c r="GN12" s="41"/>
    </row>
    <row r="13" spans="1:196" x14ac:dyDescent="0.35">
      <c r="A13" s="89" t="s">
        <v>8</v>
      </c>
      <c r="C13" s="85">
        <v>25860</v>
      </c>
      <c r="D13" s="85">
        <v>4450</v>
      </c>
      <c r="E13" s="85">
        <v>6380</v>
      </c>
      <c r="F13" s="85">
        <v>9740</v>
      </c>
      <c r="G13" s="85">
        <v>12680</v>
      </c>
      <c r="H13" s="85">
        <v>15340</v>
      </c>
      <c r="I13" s="85">
        <v>16850</v>
      </c>
      <c r="J13" s="85">
        <v>17930</v>
      </c>
      <c r="K13" s="85">
        <v>18550</v>
      </c>
      <c r="L13" s="85">
        <v>18710</v>
      </c>
      <c r="M13" s="85">
        <v>18760</v>
      </c>
      <c r="N13" s="85">
        <v>18710</v>
      </c>
      <c r="O13" s="85">
        <v>18640</v>
      </c>
      <c r="P13" s="85">
        <v>18630</v>
      </c>
      <c r="Q13" s="85">
        <v>18670</v>
      </c>
      <c r="R13" s="85">
        <v>18720</v>
      </c>
      <c r="S13" s="85">
        <v>18700</v>
      </c>
      <c r="T13" s="85">
        <v>18650</v>
      </c>
      <c r="U13" s="85">
        <v>18550</v>
      </c>
      <c r="V13" s="85">
        <v>18500</v>
      </c>
      <c r="W13" s="85">
        <v>18510</v>
      </c>
      <c r="X13" s="85">
        <v>18400</v>
      </c>
      <c r="Y13" s="85">
        <v>18340</v>
      </c>
      <c r="Z13" s="85">
        <v>18240</v>
      </c>
      <c r="AA13" s="85">
        <v>18110</v>
      </c>
      <c r="GM13" s="41"/>
      <c r="GN13" s="41"/>
    </row>
    <row r="14" spans="1:196" x14ac:dyDescent="0.35">
      <c r="A14" s="89" t="s">
        <v>9</v>
      </c>
      <c r="C14" s="85">
        <v>40000</v>
      </c>
      <c r="D14" s="85">
        <v>7390</v>
      </c>
      <c r="E14" s="85">
        <v>10120</v>
      </c>
      <c r="F14" s="85">
        <v>13900</v>
      </c>
      <c r="G14" s="85">
        <v>17700</v>
      </c>
      <c r="H14" s="85">
        <v>20660</v>
      </c>
      <c r="I14" s="85">
        <v>22720</v>
      </c>
      <c r="J14" s="85">
        <v>24420</v>
      </c>
      <c r="K14" s="85">
        <v>25670</v>
      </c>
      <c r="L14" s="85">
        <v>26620</v>
      </c>
      <c r="M14" s="85">
        <v>27310</v>
      </c>
      <c r="N14" s="85">
        <v>27840</v>
      </c>
      <c r="O14" s="85">
        <v>28010</v>
      </c>
      <c r="P14" s="85">
        <v>28120</v>
      </c>
      <c r="Q14" s="85">
        <v>28200</v>
      </c>
      <c r="R14" s="85">
        <v>28220</v>
      </c>
      <c r="S14" s="85">
        <v>28140</v>
      </c>
      <c r="T14" s="85">
        <v>28130</v>
      </c>
      <c r="U14" s="85">
        <v>28080</v>
      </c>
      <c r="V14" s="85">
        <v>27970</v>
      </c>
      <c r="W14" s="85">
        <v>27960</v>
      </c>
      <c r="X14" s="85">
        <v>27900</v>
      </c>
      <c r="Y14" s="85">
        <v>27820</v>
      </c>
      <c r="Z14" s="85">
        <v>27640</v>
      </c>
      <c r="AA14" s="85">
        <v>27440</v>
      </c>
      <c r="GM14" s="41"/>
      <c r="GN14" s="41"/>
    </row>
    <row r="15" spans="1:196" x14ac:dyDescent="0.35">
      <c r="A15" s="89" t="s">
        <v>10</v>
      </c>
      <c r="C15" s="85">
        <v>39550</v>
      </c>
      <c r="D15" s="85">
        <v>6650</v>
      </c>
      <c r="E15" s="85">
        <v>8760</v>
      </c>
      <c r="F15" s="85">
        <v>11710</v>
      </c>
      <c r="G15" s="85">
        <v>14640</v>
      </c>
      <c r="H15" s="85">
        <v>17060</v>
      </c>
      <c r="I15" s="85">
        <v>18860</v>
      </c>
      <c r="J15" s="85">
        <v>20320</v>
      </c>
      <c r="K15" s="85">
        <v>21470</v>
      </c>
      <c r="L15" s="85">
        <v>22480</v>
      </c>
      <c r="M15" s="85">
        <v>23310</v>
      </c>
      <c r="N15" s="85">
        <v>23990</v>
      </c>
      <c r="O15" s="85">
        <v>24520</v>
      </c>
      <c r="P15" s="85">
        <v>24980</v>
      </c>
      <c r="Q15" s="85">
        <v>25480</v>
      </c>
      <c r="R15" s="85">
        <v>25880</v>
      </c>
      <c r="S15" s="85">
        <v>26090</v>
      </c>
      <c r="T15" s="85">
        <v>26240</v>
      </c>
      <c r="U15" s="85">
        <v>26320</v>
      </c>
      <c r="V15" s="85">
        <v>26310</v>
      </c>
      <c r="W15" s="85">
        <v>26270</v>
      </c>
      <c r="X15" s="85">
        <v>26230</v>
      </c>
      <c r="Y15" s="85">
        <v>26140</v>
      </c>
      <c r="Z15" s="85">
        <v>26040</v>
      </c>
      <c r="AA15" s="85">
        <v>25790</v>
      </c>
      <c r="GM15" s="41"/>
      <c r="GN15" s="41"/>
    </row>
    <row r="16" spans="1:196" x14ac:dyDescent="0.35">
      <c r="A16" s="89" t="s">
        <v>11</v>
      </c>
      <c r="C16" s="85">
        <v>31040</v>
      </c>
      <c r="D16" s="85">
        <v>4840</v>
      </c>
      <c r="E16" s="85">
        <v>6420</v>
      </c>
      <c r="F16" s="85">
        <v>8630</v>
      </c>
      <c r="G16" s="85">
        <v>10780</v>
      </c>
      <c r="H16" s="85">
        <v>12590</v>
      </c>
      <c r="I16" s="85">
        <v>13800</v>
      </c>
      <c r="J16" s="85">
        <v>15030</v>
      </c>
      <c r="K16" s="85">
        <v>15870</v>
      </c>
      <c r="L16" s="85">
        <v>16660</v>
      </c>
      <c r="M16" s="85">
        <v>17150</v>
      </c>
      <c r="N16" s="85">
        <v>17590</v>
      </c>
      <c r="O16" s="85">
        <v>17830</v>
      </c>
      <c r="P16" s="85">
        <v>18210</v>
      </c>
      <c r="Q16" s="85">
        <v>18660</v>
      </c>
      <c r="R16" s="85">
        <v>19050</v>
      </c>
      <c r="S16" s="85">
        <v>19400</v>
      </c>
      <c r="T16" s="85">
        <v>19700</v>
      </c>
      <c r="U16" s="85">
        <v>19950</v>
      </c>
      <c r="V16" s="85">
        <v>20180</v>
      </c>
      <c r="W16" s="85">
        <v>20360</v>
      </c>
      <c r="X16" s="85">
        <v>20350</v>
      </c>
      <c r="Y16" s="85">
        <v>20440</v>
      </c>
      <c r="Z16" s="85">
        <v>20460</v>
      </c>
      <c r="AA16" s="85">
        <v>20270</v>
      </c>
      <c r="GM16" s="41"/>
      <c r="GN16" s="41"/>
    </row>
    <row r="17" spans="1:196" x14ac:dyDescent="0.35">
      <c r="A17" s="89" t="s">
        <v>12</v>
      </c>
      <c r="C17" s="85">
        <v>25730</v>
      </c>
      <c r="D17" s="85">
        <v>4030</v>
      </c>
      <c r="E17" s="85">
        <v>5230</v>
      </c>
      <c r="F17" s="85">
        <v>7010</v>
      </c>
      <c r="G17" s="85">
        <v>8690</v>
      </c>
      <c r="H17" s="85">
        <v>10170</v>
      </c>
      <c r="I17" s="85">
        <v>11180</v>
      </c>
      <c r="J17" s="85">
        <v>12090</v>
      </c>
      <c r="K17" s="85">
        <v>12930</v>
      </c>
      <c r="L17" s="85">
        <v>13420</v>
      </c>
      <c r="M17" s="85">
        <v>13870</v>
      </c>
      <c r="N17" s="85">
        <v>14230</v>
      </c>
      <c r="O17" s="85">
        <v>14420</v>
      </c>
      <c r="P17" s="85">
        <v>14670</v>
      </c>
      <c r="Q17" s="85">
        <v>14930</v>
      </c>
      <c r="R17" s="85">
        <v>15210</v>
      </c>
      <c r="S17" s="85">
        <v>15490</v>
      </c>
      <c r="T17" s="85">
        <v>15730</v>
      </c>
      <c r="U17" s="85">
        <v>15960</v>
      </c>
      <c r="V17" s="85">
        <v>16170</v>
      </c>
      <c r="W17" s="85">
        <v>16410</v>
      </c>
      <c r="X17" s="85">
        <v>16620</v>
      </c>
      <c r="Y17" s="85">
        <v>16800</v>
      </c>
      <c r="Z17" s="85">
        <v>16900</v>
      </c>
      <c r="AA17" s="85">
        <v>16900</v>
      </c>
      <c r="GM17" s="41"/>
      <c r="GN17" s="41"/>
    </row>
    <row r="18" spans="1:196" x14ac:dyDescent="0.35">
      <c r="A18" s="89" t="s">
        <v>13</v>
      </c>
      <c r="C18" s="85">
        <v>25480</v>
      </c>
      <c r="D18" s="85">
        <v>4140</v>
      </c>
      <c r="E18" s="85">
        <v>5440</v>
      </c>
      <c r="F18" s="85">
        <v>7260</v>
      </c>
      <c r="G18" s="85">
        <v>8910</v>
      </c>
      <c r="H18" s="85">
        <v>10310</v>
      </c>
      <c r="I18" s="85">
        <v>11270</v>
      </c>
      <c r="J18" s="85">
        <v>12070</v>
      </c>
      <c r="K18" s="85">
        <v>12700</v>
      </c>
      <c r="L18" s="85">
        <v>13170</v>
      </c>
      <c r="M18" s="85">
        <v>13650</v>
      </c>
      <c r="N18" s="85">
        <v>14040</v>
      </c>
      <c r="O18" s="85">
        <v>14110</v>
      </c>
      <c r="P18" s="85">
        <v>14340</v>
      </c>
      <c r="Q18" s="85">
        <v>14620</v>
      </c>
      <c r="R18" s="85">
        <v>14910</v>
      </c>
      <c r="S18" s="85">
        <v>15200</v>
      </c>
      <c r="T18" s="85">
        <v>15420</v>
      </c>
      <c r="U18" s="85">
        <v>15550</v>
      </c>
      <c r="V18" s="85">
        <v>15680</v>
      </c>
      <c r="W18" s="85">
        <v>15790</v>
      </c>
      <c r="X18" s="85">
        <v>15890</v>
      </c>
      <c r="Y18" s="85">
        <v>15900</v>
      </c>
      <c r="Z18" s="85">
        <v>15930</v>
      </c>
      <c r="AA18" s="85">
        <v>16190</v>
      </c>
      <c r="GJ18" s="41"/>
      <c r="GK18" s="41"/>
      <c r="GL18" s="41"/>
      <c r="GM18" s="41"/>
      <c r="GN18" s="41"/>
    </row>
    <row r="19" spans="1:196" x14ac:dyDescent="0.35">
      <c r="A19" s="89" t="s">
        <v>14</v>
      </c>
      <c r="C19" s="85">
        <v>26740</v>
      </c>
      <c r="D19" s="85">
        <v>3950</v>
      </c>
      <c r="E19" s="85">
        <v>5320</v>
      </c>
      <c r="F19" s="85">
        <v>7040</v>
      </c>
      <c r="G19" s="85">
        <v>8660</v>
      </c>
      <c r="H19" s="85">
        <v>10050</v>
      </c>
      <c r="I19" s="85">
        <v>11050</v>
      </c>
      <c r="J19" s="85">
        <v>11920</v>
      </c>
      <c r="K19" s="85">
        <v>12650</v>
      </c>
      <c r="L19" s="85">
        <v>13130</v>
      </c>
      <c r="M19" s="85">
        <v>13710</v>
      </c>
      <c r="N19" s="85">
        <v>14050</v>
      </c>
      <c r="O19" s="85">
        <v>14030</v>
      </c>
      <c r="P19" s="85">
        <v>14200</v>
      </c>
      <c r="Q19" s="85">
        <v>14550</v>
      </c>
      <c r="R19" s="85">
        <v>14810</v>
      </c>
      <c r="S19" s="85">
        <v>15080</v>
      </c>
      <c r="T19" s="85">
        <v>15340</v>
      </c>
      <c r="U19" s="85">
        <v>15540</v>
      </c>
      <c r="V19" s="85">
        <v>15650</v>
      </c>
      <c r="W19" s="85">
        <v>15810</v>
      </c>
      <c r="X19" s="85">
        <v>15950</v>
      </c>
      <c r="Y19" s="85">
        <v>16070</v>
      </c>
      <c r="Z19" s="85">
        <v>16110</v>
      </c>
      <c r="AA19" s="85">
        <v>16370</v>
      </c>
      <c r="GJ19" s="41"/>
      <c r="GK19" s="41"/>
      <c r="GL19" s="41"/>
      <c r="GM19" s="41"/>
      <c r="GN19" s="41"/>
    </row>
    <row r="20" spans="1:196" x14ac:dyDescent="0.35">
      <c r="A20" s="89" t="s">
        <v>15</v>
      </c>
      <c r="C20" s="85">
        <v>23930</v>
      </c>
      <c r="D20" s="85">
        <v>2900</v>
      </c>
      <c r="E20" s="85">
        <v>3940</v>
      </c>
      <c r="F20" s="85">
        <v>5270</v>
      </c>
      <c r="G20" s="85">
        <v>6610</v>
      </c>
      <c r="H20" s="85">
        <v>7770</v>
      </c>
      <c r="I20" s="85">
        <v>8610</v>
      </c>
      <c r="J20" s="85">
        <v>9390</v>
      </c>
      <c r="K20" s="85">
        <v>10000</v>
      </c>
      <c r="L20" s="85">
        <v>10440</v>
      </c>
      <c r="M20" s="85">
        <v>10840</v>
      </c>
      <c r="N20" s="85">
        <v>11150</v>
      </c>
      <c r="O20" s="85">
        <v>11070</v>
      </c>
      <c r="P20" s="85">
        <v>11180</v>
      </c>
      <c r="Q20" s="85">
        <v>11410</v>
      </c>
      <c r="R20" s="85">
        <v>11640</v>
      </c>
      <c r="S20" s="85">
        <v>11870</v>
      </c>
      <c r="T20" s="85">
        <v>12080</v>
      </c>
      <c r="U20" s="85">
        <v>12280</v>
      </c>
      <c r="V20" s="85">
        <v>12380</v>
      </c>
      <c r="W20" s="85">
        <v>12510</v>
      </c>
      <c r="X20" s="85">
        <v>12590</v>
      </c>
      <c r="Y20" s="85">
        <v>12710</v>
      </c>
      <c r="Z20" s="85">
        <v>12720</v>
      </c>
      <c r="AA20" s="85">
        <v>13260</v>
      </c>
      <c r="GJ20" s="41"/>
      <c r="GK20" s="41"/>
      <c r="GL20" s="41"/>
      <c r="GM20" s="41"/>
      <c r="GN20" s="41"/>
    </row>
    <row r="21" spans="1:196" x14ac:dyDescent="0.35">
      <c r="A21" s="89" t="s">
        <v>44</v>
      </c>
      <c r="C21" s="85">
        <v>25680</v>
      </c>
      <c r="D21" s="85">
        <v>1450</v>
      </c>
      <c r="E21" s="85">
        <v>1990</v>
      </c>
      <c r="F21" s="85">
        <v>2750</v>
      </c>
      <c r="G21" s="85">
        <v>3550</v>
      </c>
      <c r="H21" s="85">
        <v>4220</v>
      </c>
      <c r="I21" s="85">
        <v>4730</v>
      </c>
      <c r="J21" s="85">
        <v>5190</v>
      </c>
      <c r="K21" s="85">
        <v>5460</v>
      </c>
      <c r="L21" s="85">
        <v>5700</v>
      </c>
      <c r="M21" s="85">
        <v>5930</v>
      </c>
      <c r="N21" s="85">
        <v>6030</v>
      </c>
      <c r="O21" s="85">
        <v>5870</v>
      </c>
      <c r="P21" s="85">
        <v>5900</v>
      </c>
      <c r="Q21" s="85">
        <v>6010</v>
      </c>
      <c r="R21" s="85">
        <v>6180</v>
      </c>
      <c r="S21" s="85">
        <v>6360</v>
      </c>
      <c r="T21" s="85">
        <v>6470</v>
      </c>
      <c r="U21" s="85">
        <v>6570</v>
      </c>
      <c r="V21" s="85">
        <v>6650</v>
      </c>
      <c r="W21" s="85">
        <v>6680</v>
      </c>
      <c r="X21" s="85">
        <v>6710</v>
      </c>
      <c r="Y21" s="85">
        <v>6730</v>
      </c>
      <c r="Z21" s="85">
        <v>6690</v>
      </c>
      <c r="AA21" s="85">
        <v>7110</v>
      </c>
      <c r="GJ21" s="41"/>
      <c r="GK21" s="41"/>
      <c r="GL21" s="41"/>
      <c r="GM21" s="41"/>
      <c r="GN21" s="41"/>
    </row>
    <row r="22" spans="1:196" x14ac:dyDescent="0.3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GJ22" s="41"/>
      <c r="GK22" s="41"/>
      <c r="GL22" s="41"/>
      <c r="GM22" s="41"/>
      <c r="GN22" s="41"/>
    </row>
    <row r="23" spans="1:196" x14ac:dyDescent="0.35">
      <c r="A23" s="89" t="s">
        <v>16</v>
      </c>
      <c r="C23" s="85">
        <v>49610</v>
      </c>
      <c r="D23" s="85">
        <v>4350</v>
      </c>
      <c r="E23" s="85">
        <v>5930</v>
      </c>
      <c r="F23" s="85">
        <v>8010</v>
      </c>
      <c r="G23" s="85">
        <v>10160</v>
      </c>
      <c r="H23" s="85">
        <v>11990</v>
      </c>
      <c r="I23" s="85">
        <v>13340</v>
      </c>
      <c r="J23" s="85">
        <v>14590</v>
      </c>
      <c r="K23" s="85">
        <v>15460</v>
      </c>
      <c r="L23" s="85">
        <v>16150</v>
      </c>
      <c r="M23" s="85">
        <v>16770</v>
      </c>
      <c r="N23" s="85">
        <v>17180</v>
      </c>
      <c r="O23" s="85">
        <v>16930</v>
      </c>
      <c r="P23" s="85">
        <v>17080</v>
      </c>
      <c r="Q23" s="85">
        <v>17420</v>
      </c>
      <c r="R23" s="85">
        <v>17810</v>
      </c>
      <c r="S23" s="85">
        <v>18230</v>
      </c>
      <c r="T23" s="85">
        <v>18550</v>
      </c>
      <c r="U23" s="85">
        <v>18850</v>
      </c>
      <c r="V23" s="85">
        <v>19030</v>
      </c>
      <c r="W23" s="85">
        <v>19190</v>
      </c>
      <c r="X23" s="85">
        <v>19310</v>
      </c>
      <c r="Y23" s="85">
        <v>19440</v>
      </c>
      <c r="Z23" s="85">
        <v>19410</v>
      </c>
      <c r="AA23" s="85">
        <v>20370</v>
      </c>
      <c r="AB23" s="98"/>
      <c r="GK23" s="41"/>
      <c r="GL23" s="41"/>
      <c r="GM23" s="41"/>
      <c r="GN23" s="41"/>
    </row>
    <row r="24" spans="1:196" x14ac:dyDescent="0.3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GJ24" s="41"/>
      <c r="GK24" s="41"/>
      <c r="GL24" s="41"/>
      <c r="GM24" s="41"/>
      <c r="GN24" s="41"/>
    </row>
    <row r="25" spans="1:196" x14ac:dyDescent="0.35">
      <c r="A25" s="89" t="s">
        <v>17</v>
      </c>
      <c r="C25" s="85">
        <v>4840</v>
      </c>
      <c r="D25" s="85">
        <v>810</v>
      </c>
      <c r="E25" s="85">
        <v>1050</v>
      </c>
      <c r="F25" s="85">
        <v>1400</v>
      </c>
      <c r="G25" s="85">
        <v>1730</v>
      </c>
      <c r="H25" s="85">
        <v>1970</v>
      </c>
      <c r="I25" s="85">
        <v>2170</v>
      </c>
      <c r="J25" s="85">
        <v>2310</v>
      </c>
      <c r="K25" s="85">
        <v>2420</v>
      </c>
      <c r="L25" s="85">
        <v>2490</v>
      </c>
      <c r="M25" s="85">
        <v>2590</v>
      </c>
      <c r="N25" s="85">
        <v>2690</v>
      </c>
      <c r="O25" s="85">
        <v>2700</v>
      </c>
      <c r="P25" s="85">
        <v>2760</v>
      </c>
      <c r="Q25" s="85">
        <v>2800</v>
      </c>
      <c r="R25" s="85">
        <v>2850</v>
      </c>
      <c r="S25" s="85">
        <v>2900</v>
      </c>
      <c r="T25" s="85">
        <v>2930</v>
      </c>
      <c r="U25" s="85">
        <v>2950</v>
      </c>
      <c r="V25" s="85">
        <v>2990</v>
      </c>
      <c r="W25" s="85">
        <v>3030</v>
      </c>
      <c r="X25" s="85">
        <v>3050</v>
      </c>
      <c r="Y25" s="85">
        <v>3050</v>
      </c>
      <c r="Z25" s="85">
        <v>3080</v>
      </c>
      <c r="AA25" s="85">
        <v>3120</v>
      </c>
      <c r="GM25" s="41"/>
      <c r="GN25" s="41"/>
    </row>
    <row r="26" spans="1:196" x14ac:dyDescent="0.35">
      <c r="A26" s="89" t="s">
        <v>18</v>
      </c>
      <c r="C26" s="85">
        <v>4800</v>
      </c>
      <c r="D26" s="85">
        <v>770</v>
      </c>
      <c r="E26" s="85">
        <v>1030</v>
      </c>
      <c r="F26" s="85">
        <v>1370</v>
      </c>
      <c r="G26" s="85">
        <v>1660</v>
      </c>
      <c r="H26" s="85">
        <v>1930</v>
      </c>
      <c r="I26" s="85">
        <v>2110</v>
      </c>
      <c r="J26" s="85">
        <v>2270</v>
      </c>
      <c r="K26" s="85">
        <v>2400</v>
      </c>
      <c r="L26" s="85">
        <v>2480</v>
      </c>
      <c r="M26" s="85">
        <v>2600</v>
      </c>
      <c r="N26" s="85">
        <v>2640</v>
      </c>
      <c r="O26" s="85">
        <v>2630</v>
      </c>
      <c r="P26" s="85">
        <v>2680</v>
      </c>
      <c r="Q26" s="85">
        <v>2740</v>
      </c>
      <c r="R26" s="85">
        <v>2820</v>
      </c>
      <c r="S26" s="85">
        <v>2880</v>
      </c>
      <c r="T26" s="85">
        <v>2920</v>
      </c>
      <c r="U26" s="85">
        <v>2950</v>
      </c>
      <c r="V26" s="85">
        <v>2980</v>
      </c>
      <c r="W26" s="85">
        <v>2980</v>
      </c>
      <c r="X26" s="85">
        <v>2990</v>
      </c>
      <c r="Y26" s="85">
        <v>2990</v>
      </c>
      <c r="Z26" s="85">
        <v>3000</v>
      </c>
      <c r="AA26" s="85">
        <v>3060</v>
      </c>
      <c r="GM26" s="41"/>
      <c r="GN26" s="41"/>
    </row>
    <row r="27" spans="1:196" x14ac:dyDescent="0.35">
      <c r="A27" s="89" t="s">
        <v>19</v>
      </c>
      <c r="C27" s="85">
        <v>5060</v>
      </c>
      <c r="D27" s="85">
        <v>830</v>
      </c>
      <c r="E27" s="85">
        <v>1100</v>
      </c>
      <c r="F27" s="85">
        <v>1440</v>
      </c>
      <c r="G27" s="85">
        <v>1790</v>
      </c>
      <c r="H27" s="85">
        <v>2070</v>
      </c>
      <c r="I27" s="85">
        <v>2270</v>
      </c>
      <c r="J27" s="85">
        <v>2430</v>
      </c>
      <c r="K27" s="85">
        <v>2570</v>
      </c>
      <c r="L27" s="85">
        <v>2640</v>
      </c>
      <c r="M27" s="85">
        <v>2730</v>
      </c>
      <c r="N27" s="85">
        <v>2810</v>
      </c>
      <c r="O27" s="85">
        <v>2830</v>
      </c>
      <c r="P27" s="85">
        <v>2870</v>
      </c>
      <c r="Q27" s="85">
        <v>2930</v>
      </c>
      <c r="R27" s="85">
        <v>2970</v>
      </c>
      <c r="S27" s="85">
        <v>3030</v>
      </c>
      <c r="T27" s="85">
        <v>3080</v>
      </c>
      <c r="U27" s="85">
        <v>3120</v>
      </c>
      <c r="V27" s="85">
        <v>3150</v>
      </c>
      <c r="W27" s="85">
        <v>3160</v>
      </c>
      <c r="X27" s="85">
        <v>3200</v>
      </c>
      <c r="Y27" s="85">
        <v>3200</v>
      </c>
      <c r="Z27" s="85">
        <v>3180</v>
      </c>
      <c r="AA27" s="85">
        <v>3220</v>
      </c>
      <c r="GM27" s="41"/>
      <c r="GN27" s="41"/>
    </row>
    <row r="28" spans="1:196" x14ac:dyDescent="0.35">
      <c r="A28" s="89" t="s">
        <v>20</v>
      </c>
      <c r="C28" s="85">
        <v>5300</v>
      </c>
      <c r="D28" s="85">
        <v>860</v>
      </c>
      <c r="E28" s="85">
        <v>1100</v>
      </c>
      <c r="F28" s="85">
        <v>1500</v>
      </c>
      <c r="G28" s="85">
        <v>1820</v>
      </c>
      <c r="H28" s="85">
        <v>2130</v>
      </c>
      <c r="I28" s="85">
        <v>2330</v>
      </c>
      <c r="J28" s="85">
        <v>2500</v>
      </c>
      <c r="K28" s="85">
        <v>2620</v>
      </c>
      <c r="L28" s="85">
        <v>2750</v>
      </c>
      <c r="M28" s="85">
        <v>2850</v>
      </c>
      <c r="N28" s="85">
        <v>2920</v>
      </c>
      <c r="O28" s="85">
        <v>2930</v>
      </c>
      <c r="P28" s="85">
        <v>2990</v>
      </c>
      <c r="Q28" s="85">
        <v>3050</v>
      </c>
      <c r="R28" s="85">
        <v>3110</v>
      </c>
      <c r="S28" s="85">
        <v>3160</v>
      </c>
      <c r="T28" s="85">
        <v>3200</v>
      </c>
      <c r="U28" s="85">
        <v>3220</v>
      </c>
      <c r="V28" s="85">
        <v>3240</v>
      </c>
      <c r="W28" s="85">
        <v>3270</v>
      </c>
      <c r="X28" s="85">
        <v>3300</v>
      </c>
      <c r="Y28" s="85">
        <v>3300</v>
      </c>
      <c r="Z28" s="85">
        <v>3300</v>
      </c>
      <c r="AA28" s="85">
        <v>3340</v>
      </c>
      <c r="GM28" s="41"/>
      <c r="GN28" s="41"/>
    </row>
    <row r="29" spans="1:196" x14ac:dyDescent="0.35">
      <c r="A29" s="89" t="s">
        <v>21</v>
      </c>
      <c r="C29" s="85">
        <v>5480</v>
      </c>
      <c r="D29" s="85">
        <v>870</v>
      </c>
      <c r="E29" s="85">
        <v>1160</v>
      </c>
      <c r="F29" s="85">
        <v>1550</v>
      </c>
      <c r="G29" s="85">
        <v>1920</v>
      </c>
      <c r="H29" s="85">
        <v>2200</v>
      </c>
      <c r="I29" s="85">
        <v>2390</v>
      </c>
      <c r="J29" s="85">
        <v>2560</v>
      </c>
      <c r="K29" s="85">
        <v>2690</v>
      </c>
      <c r="L29" s="85">
        <v>2810</v>
      </c>
      <c r="M29" s="85">
        <v>2890</v>
      </c>
      <c r="N29" s="85">
        <v>3000</v>
      </c>
      <c r="O29" s="85">
        <v>3020</v>
      </c>
      <c r="P29" s="85">
        <v>3050</v>
      </c>
      <c r="Q29" s="85">
        <v>3090</v>
      </c>
      <c r="R29" s="85">
        <v>3170</v>
      </c>
      <c r="S29" s="85">
        <v>3230</v>
      </c>
      <c r="T29" s="85">
        <v>3290</v>
      </c>
      <c r="U29" s="85">
        <v>3320</v>
      </c>
      <c r="V29" s="85">
        <v>3320</v>
      </c>
      <c r="W29" s="85">
        <v>3330</v>
      </c>
      <c r="X29" s="85">
        <v>3350</v>
      </c>
      <c r="Y29" s="85">
        <v>3350</v>
      </c>
      <c r="Z29" s="85">
        <v>3380</v>
      </c>
      <c r="AA29" s="85">
        <v>3450</v>
      </c>
      <c r="GM29" s="41"/>
      <c r="GN29" s="41"/>
    </row>
    <row r="30" spans="1:196" x14ac:dyDescent="0.35">
      <c r="A30" s="89" t="s">
        <v>22</v>
      </c>
      <c r="C30" s="85">
        <v>5500</v>
      </c>
      <c r="D30" s="85">
        <v>840</v>
      </c>
      <c r="E30" s="85">
        <v>1130</v>
      </c>
      <c r="F30" s="85">
        <v>1480</v>
      </c>
      <c r="G30" s="85">
        <v>1820</v>
      </c>
      <c r="H30" s="85">
        <v>2070</v>
      </c>
      <c r="I30" s="85">
        <v>2290</v>
      </c>
      <c r="J30" s="85">
        <v>2450</v>
      </c>
      <c r="K30" s="85">
        <v>2600</v>
      </c>
      <c r="L30" s="85">
        <v>2710</v>
      </c>
      <c r="M30" s="85">
        <v>2830</v>
      </c>
      <c r="N30" s="85">
        <v>2910</v>
      </c>
      <c r="O30" s="85">
        <v>2900</v>
      </c>
      <c r="P30" s="85">
        <v>2950</v>
      </c>
      <c r="Q30" s="85">
        <v>3030</v>
      </c>
      <c r="R30" s="85">
        <v>3080</v>
      </c>
      <c r="S30" s="85">
        <v>3130</v>
      </c>
      <c r="T30" s="85">
        <v>3180</v>
      </c>
      <c r="U30" s="85">
        <v>3220</v>
      </c>
      <c r="V30" s="85">
        <v>3250</v>
      </c>
      <c r="W30" s="85">
        <v>3270</v>
      </c>
      <c r="X30" s="85">
        <v>3300</v>
      </c>
      <c r="Y30" s="85">
        <v>3350</v>
      </c>
      <c r="Z30" s="85">
        <v>3360</v>
      </c>
      <c r="AA30" s="85">
        <v>3390</v>
      </c>
      <c r="GM30" s="41"/>
      <c r="GN30" s="41"/>
    </row>
    <row r="31" spans="1:196" x14ac:dyDescent="0.35">
      <c r="A31" s="89" t="s">
        <v>23</v>
      </c>
      <c r="C31" s="85">
        <v>5680</v>
      </c>
      <c r="D31" s="85">
        <v>830</v>
      </c>
      <c r="E31" s="85">
        <v>1140</v>
      </c>
      <c r="F31" s="85">
        <v>1530</v>
      </c>
      <c r="G31" s="85">
        <v>1850</v>
      </c>
      <c r="H31" s="85">
        <v>2170</v>
      </c>
      <c r="I31" s="85">
        <v>2400</v>
      </c>
      <c r="J31" s="85">
        <v>2600</v>
      </c>
      <c r="K31" s="85">
        <v>2770</v>
      </c>
      <c r="L31" s="85">
        <v>2870</v>
      </c>
      <c r="M31" s="85">
        <v>2960</v>
      </c>
      <c r="N31" s="85">
        <v>3050</v>
      </c>
      <c r="O31" s="85">
        <v>3030</v>
      </c>
      <c r="P31" s="85">
        <v>3040</v>
      </c>
      <c r="Q31" s="85">
        <v>3110</v>
      </c>
      <c r="R31" s="85">
        <v>3130</v>
      </c>
      <c r="S31" s="85">
        <v>3200</v>
      </c>
      <c r="T31" s="85">
        <v>3240</v>
      </c>
      <c r="U31" s="85">
        <v>3280</v>
      </c>
      <c r="V31" s="85">
        <v>3320</v>
      </c>
      <c r="W31" s="85">
        <v>3320</v>
      </c>
      <c r="X31" s="85">
        <v>3370</v>
      </c>
      <c r="Y31" s="85">
        <v>3410</v>
      </c>
      <c r="Z31" s="85">
        <v>3410</v>
      </c>
      <c r="AA31" s="85">
        <v>3480</v>
      </c>
      <c r="GM31" s="41"/>
      <c r="GN31" s="41"/>
    </row>
    <row r="32" spans="1:196" x14ac:dyDescent="0.35">
      <c r="A32" s="89" t="s">
        <v>24</v>
      </c>
      <c r="C32" s="85">
        <v>5370</v>
      </c>
      <c r="D32" s="85">
        <v>780</v>
      </c>
      <c r="E32" s="85">
        <v>1060</v>
      </c>
      <c r="F32" s="85">
        <v>1380</v>
      </c>
      <c r="G32" s="85">
        <v>1710</v>
      </c>
      <c r="H32" s="85">
        <v>1980</v>
      </c>
      <c r="I32" s="85">
        <v>2160</v>
      </c>
      <c r="J32" s="85">
        <v>2370</v>
      </c>
      <c r="K32" s="85">
        <v>2520</v>
      </c>
      <c r="L32" s="85">
        <v>2590</v>
      </c>
      <c r="M32" s="85">
        <v>2730</v>
      </c>
      <c r="N32" s="85">
        <v>2790</v>
      </c>
      <c r="O32" s="85">
        <v>2800</v>
      </c>
      <c r="P32" s="85">
        <v>2860</v>
      </c>
      <c r="Q32" s="85">
        <v>2930</v>
      </c>
      <c r="R32" s="85">
        <v>3000</v>
      </c>
      <c r="S32" s="85">
        <v>3050</v>
      </c>
      <c r="T32" s="85">
        <v>3120</v>
      </c>
      <c r="U32" s="85">
        <v>3150</v>
      </c>
      <c r="V32" s="85">
        <v>3150</v>
      </c>
      <c r="W32" s="85">
        <v>3220</v>
      </c>
      <c r="X32" s="85">
        <v>3240</v>
      </c>
      <c r="Y32" s="85">
        <v>3240</v>
      </c>
      <c r="Z32" s="85">
        <v>3250</v>
      </c>
      <c r="AA32" s="85">
        <v>3320</v>
      </c>
      <c r="GM32" s="41"/>
      <c r="GN32" s="41"/>
    </row>
    <row r="33" spans="1:196" x14ac:dyDescent="0.35">
      <c r="A33" s="89" t="s">
        <v>25</v>
      </c>
      <c r="C33" s="85">
        <v>5200</v>
      </c>
      <c r="D33" s="85">
        <v>770</v>
      </c>
      <c r="E33" s="85">
        <v>1010</v>
      </c>
      <c r="F33" s="85">
        <v>1350</v>
      </c>
      <c r="G33" s="85">
        <v>1660</v>
      </c>
      <c r="H33" s="85">
        <v>1960</v>
      </c>
      <c r="I33" s="85">
        <v>2160</v>
      </c>
      <c r="J33" s="85">
        <v>2310</v>
      </c>
      <c r="K33" s="85">
        <v>2420</v>
      </c>
      <c r="L33" s="85">
        <v>2530</v>
      </c>
      <c r="M33" s="85">
        <v>2650</v>
      </c>
      <c r="N33" s="85">
        <v>2690</v>
      </c>
      <c r="O33" s="85">
        <v>2680</v>
      </c>
      <c r="P33" s="85">
        <v>2710</v>
      </c>
      <c r="Q33" s="85">
        <v>2780</v>
      </c>
      <c r="R33" s="85">
        <v>2810</v>
      </c>
      <c r="S33" s="85">
        <v>2870</v>
      </c>
      <c r="T33" s="85">
        <v>2930</v>
      </c>
      <c r="U33" s="85">
        <v>2980</v>
      </c>
      <c r="V33" s="85">
        <v>3000</v>
      </c>
      <c r="W33" s="85">
        <v>3040</v>
      </c>
      <c r="X33" s="85">
        <v>3060</v>
      </c>
      <c r="Y33" s="85">
        <v>3090</v>
      </c>
      <c r="Z33" s="85">
        <v>3100</v>
      </c>
      <c r="AA33" s="85">
        <v>3130</v>
      </c>
      <c r="GM33" s="41"/>
      <c r="GN33" s="41"/>
    </row>
    <row r="34" spans="1:196" x14ac:dyDescent="0.35">
      <c r="A34" s="89" t="s">
        <v>26</v>
      </c>
      <c r="C34" s="85">
        <v>5000</v>
      </c>
      <c r="D34" s="85">
        <v>740</v>
      </c>
      <c r="E34" s="85">
        <v>990</v>
      </c>
      <c r="F34" s="85">
        <v>1310</v>
      </c>
      <c r="G34" s="85">
        <v>1620</v>
      </c>
      <c r="H34" s="85">
        <v>1870</v>
      </c>
      <c r="I34" s="85">
        <v>2040</v>
      </c>
      <c r="J34" s="85">
        <v>2200</v>
      </c>
      <c r="K34" s="85">
        <v>2350</v>
      </c>
      <c r="L34" s="85">
        <v>2430</v>
      </c>
      <c r="M34" s="85">
        <v>2530</v>
      </c>
      <c r="N34" s="85">
        <v>2610</v>
      </c>
      <c r="O34" s="85">
        <v>2610</v>
      </c>
      <c r="P34" s="85">
        <v>2640</v>
      </c>
      <c r="Q34" s="85">
        <v>2710</v>
      </c>
      <c r="R34" s="85">
        <v>2780</v>
      </c>
      <c r="S34" s="85">
        <v>2830</v>
      </c>
      <c r="T34" s="85">
        <v>2870</v>
      </c>
      <c r="U34" s="85">
        <v>2900</v>
      </c>
      <c r="V34" s="85">
        <v>2930</v>
      </c>
      <c r="W34" s="85">
        <v>2970</v>
      </c>
      <c r="X34" s="85">
        <v>2980</v>
      </c>
      <c r="Y34" s="85">
        <v>2990</v>
      </c>
      <c r="Z34" s="85">
        <v>3000</v>
      </c>
      <c r="AA34" s="85">
        <v>3060</v>
      </c>
      <c r="GM34" s="41"/>
      <c r="GN34" s="41"/>
    </row>
    <row r="35" spans="1:196" x14ac:dyDescent="0.35">
      <c r="A35" s="89" t="s">
        <v>27</v>
      </c>
      <c r="C35" s="85">
        <v>4990</v>
      </c>
      <c r="D35" s="85">
        <v>680</v>
      </c>
      <c r="E35" s="85">
        <v>910</v>
      </c>
      <c r="F35" s="85">
        <v>1190</v>
      </c>
      <c r="G35" s="85">
        <v>1490</v>
      </c>
      <c r="H35" s="85">
        <v>1730</v>
      </c>
      <c r="I35" s="85">
        <v>1920</v>
      </c>
      <c r="J35" s="85">
        <v>2100</v>
      </c>
      <c r="K35" s="85">
        <v>2230</v>
      </c>
      <c r="L35" s="85">
        <v>2330</v>
      </c>
      <c r="M35" s="85">
        <v>2440</v>
      </c>
      <c r="N35" s="85">
        <v>2520</v>
      </c>
      <c r="O35" s="85">
        <v>2510</v>
      </c>
      <c r="P35" s="85">
        <v>2540</v>
      </c>
      <c r="Q35" s="85">
        <v>2600</v>
      </c>
      <c r="R35" s="85">
        <v>2630</v>
      </c>
      <c r="S35" s="85">
        <v>2660</v>
      </c>
      <c r="T35" s="85">
        <v>2720</v>
      </c>
      <c r="U35" s="85">
        <v>2770</v>
      </c>
      <c r="V35" s="85">
        <v>2810</v>
      </c>
      <c r="W35" s="85">
        <v>2850</v>
      </c>
      <c r="X35" s="85">
        <v>2870</v>
      </c>
      <c r="Y35" s="85">
        <v>2900</v>
      </c>
      <c r="Z35" s="85">
        <v>2910</v>
      </c>
      <c r="AA35" s="85">
        <v>3020</v>
      </c>
      <c r="GM35" s="41"/>
      <c r="GN35" s="41"/>
    </row>
    <row r="36" spans="1:196" x14ac:dyDescent="0.35">
      <c r="A36" s="89" t="s">
        <v>28</v>
      </c>
      <c r="C36" s="85">
        <v>5050</v>
      </c>
      <c r="D36" s="85">
        <v>630</v>
      </c>
      <c r="E36" s="85">
        <v>890</v>
      </c>
      <c r="F36" s="85">
        <v>1170</v>
      </c>
      <c r="G36" s="85">
        <v>1500</v>
      </c>
      <c r="H36" s="85">
        <v>1770</v>
      </c>
      <c r="I36" s="85">
        <v>1970</v>
      </c>
      <c r="J36" s="85">
        <v>2140</v>
      </c>
      <c r="K36" s="85">
        <v>2260</v>
      </c>
      <c r="L36" s="85">
        <v>2370</v>
      </c>
      <c r="M36" s="85">
        <v>2440</v>
      </c>
      <c r="N36" s="85">
        <v>2540</v>
      </c>
      <c r="O36" s="85">
        <v>2520</v>
      </c>
      <c r="P36" s="85">
        <v>2540</v>
      </c>
      <c r="Q36" s="85">
        <v>2580</v>
      </c>
      <c r="R36" s="85">
        <v>2640</v>
      </c>
      <c r="S36" s="85">
        <v>2690</v>
      </c>
      <c r="T36" s="85">
        <v>2720</v>
      </c>
      <c r="U36" s="85">
        <v>2750</v>
      </c>
      <c r="V36" s="85">
        <v>2780</v>
      </c>
      <c r="W36" s="85">
        <v>2800</v>
      </c>
      <c r="X36" s="85">
        <v>2820</v>
      </c>
      <c r="Y36" s="85">
        <v>2850</v>
      </c>
      <c r="Z36" s="85">
        <v>2820</v>
      </c>
      <c r="AA36" s="85">
        <v>2940</v>
      </c>
      <c r="GM36" s="41"/>
      <c r="GN36" s="41"/>
    </row>
    <row r="37" spans="1:196" x14ac:dyDescent="0.35">
      <c r="A37" s="89" t="s">
        <v>29</v>
      </c>
      <c r="C37" s="85">
        <v>4810</v>
      </c>
      <c r="D37" s="85">
        <v>590</v>
      </c>
      <c r="E37" s="85">
        <v>800</v>
      </c>
      <c r="F37" s="85">
        <v>1060</v>
      </c>
      <c r="G37" s="85">
        <v>1310</v>
      </c>
      <c r="H37" s="85">
        <v>1530</v>
      </c>
      <c r="I37" s="85">
        <v>1700</v>
      </c>
      <c r="J37" s="85">
        <v>1860</v>
      </c>
      <c r="K37" s="85">
        <v>1990</v>
      </c>
      <c r="L37" s="85">
        <v>2090</v>
      </c>
      <c r="M37" s="85">
        <v>2180</v>
      </c>
      <c r="N37" s="85">
        <v>2210</v>
      </c>
      <c r="O37" s="85">
        <v>2210</v>
      </c>
      <c r="P37" s="85">
        <v>2230</v>
      </c>
      <c r="Q37" s="85">
        <v>2300</v>
      </c>
      <c r="R37" s="85">
        <v>2340</v>
      </c>
      <c r="S37" s="85">
        <v>2390</v>
      </c>
      <c r="T37" s="85">
        <v>2450</v>
      </c>
      <c r="U37" s="85">
        <v>2470</v>
      </c>
      <c r="V37" s="85">
        <v>2480</v>
      </c>
      <c r="W37" s="85">
        <v>2530</v>
      </c>
      <c r="X37" s="85">
        <v>2540</v>
      </c>
      <c r="Y37" s="85">
        <v>2540</v>
      </c>
      <c r="Z37" s="85">
        <v>2560</v>
      </c>
      <c r="AA37" s="85">
        <v>2650</v>
      </c>
      <c r="GM37" s="41"/>
      <c r="GN37" s="41"/>
    </row>
    <row r="38" spans="1:196" x14ac:dyDescent="0.35">
      <c r="A38" s="89" t="s">
        <v>30</v>
      </c>
      <c r="C38" s="85">
        <v>4670</v>
      </c>
      <c r="D38" s="85">
        <v>540</v>
      </c>
      <c r="E38" s="85">
        <v>700</v>
      </c>
      <c r="F38" s="85">
        <v>990</v>
      </c>
      <c r="G38" s="85">
        <v>1220</v>
      </c>
      <c r="H38" s="85">
        <v>1460</v>
      </c>
      <c r="I38" s="85">
        <v>1620</v>
      </c>
      <c r="J38" s="85">
        <v>1760</v>
      </c>
      <c r="K38" s="85">
        <v>1890</v>
      </c>
      <c r="L38" s="85">
        <v>1950</v>
      </c>
      <c r="M38" s="85">
        <v>1990</v>
      </c>
      <c r="N38" s="85">
        <v>2060</v>
      </c>
      <c r="O38" s="85">
        <v>2040</v>
      </c>
      <c r="P38" s="85">
        <v>2050</v>
      </c>
      <c r="Q38" s="85">
        <v>2100</v>
      </c>
      <c r="R38" s="85">
        <v>2160</v>
      </c>
      <c r="S38" s="85">
        <v>2220</v>
      </c>
      <c r="T38" s="85">
        <v>2260</v>
      </c>
      <c r="U38" s="85">
        <v>2300</v>
      </c>
      <c r="V38" s="85">
        <v>2300</v>
      </c>
      <c r="W38" s="85">
        <v>2310</v>
      </c>
      <c r="X38" s="85">
        <v>2320</v>
      </c>
      <c r="Y38" s="85">
        <v>2360</v>
      </c>
      <c r="Z38" s="85">
        <v>2370</v>
      </c>
      <c r="AA38" s="85">
        <v>2480</v>
      </c>
      <c r="GM38" s="41"/>
      <c r="GN38" s="41"/>
    </row>
    <row r="39" spans="1:196" x14ac:dyDescent="0.35">
      <c r="A39" s="89" t="s">
        <v>31</v>
      </c>
      <c r="C39" s="85">
        <v>4410</v>
      </c>
      <c r="D39" s="85">
        <v>460</v>
      </c>
      <c r="E39" s="85">
        <v>640</v>
      </c>
      <c r="F39" s="85">
        <v>860</v>
      </c>
      <c r="G39" s="85">
        <v>1090</v>
      </c>
      <c r="H39" s="85">
        <v>1280</v>
      </c>
      <c r="I39" s="85">
        <v>1400</v>
      </c>
      <c r="J39" s="85">
        <v>1530</v>
      </c>
      <c r="K39" s="85">
        <v>1630</v>
      </c>
      <c r="L39" s="85">
        <v>1700</v>
      </c>
      <c r="M39" s="85">
        <v>1780</v>
      </c>
      <c r="N39" s="85">
        <v>1810</v>
      </c>
      <c r="O39" s="85">
        <v>1780</v>
      </c>
      <c r="P39" s="85">
        <v>1820</v>
      </c>
      <c r="Q39" s="85">
        <v>1830</v>
      </c>
      <c r="R39" s="85">
        <v>1860</v>
      </c>
      <c r="S39" s="85">
        <v>1910</v>
      </c>
      <c r="T39" s="85">
        <v>1940</v>
      </c>
      <c r="U39" s="85">
        <v>1980</v>
      </c>
      <c r="V39" s="85">
        <v>2010</v>
      </c>
      <c r="W39" s="85">
        <v>2020</v>
      </c>
      <c r="X39" s="85">
        <v>2050</v>
      </c>
      <c r="Y39" s="85">
        <v>2060</v>
      </c>
      <c r="Z39" s="85">
        <v>2050</v>
      </c>
      <c r="AA39" s="85">
        <v>2160</v>
      </c>
      <c r="GM39" s="41"/>
      <c r="GN39" s="41"/>
    </row>
    <row r="40" spans="1:196" x14ac:dyDescent="0.35">
      <c r="A40" s="89" t="s">
        <v>32</v>
      </c>
      <c r="C40" s="85">
        <v>4360</v>
      </c>
      <c r="D40" s="85">
        <v>430</v>
      </c>
      <c r="E40" s="85">
        <v>570</v>
      </c>
      <c r="F40" s="85">
        <v>770</v>
      </c>
      <c r="G40" s="85">
        <v>990</v>
      </c>
      <c r="H40" s="85">
        <v>1150</v>
      </c>
      <c r="I40" s="85">
        <v>1280</v>
      </c>
      <c r="J40" s="85">
        <v>1410</v>
      </c>
      <c r="K40" s="85">
        <v>1480</v>
      </c>
      <c r="L40" s="85">
        <v>1550</v>
      </c>
      <c r="M40" s="85">
        <v>1600</v>
      </c>
      <c r="N40" s="85">
        <v>1650</v>
      </c>
      <c r="O40" s="85">
        <v>1600</v>
      </c>
      <c r="P40" s="85">
        <v>1600</v>
      </c>
      <c r="Q40" s="85">
        <v>1630</v>
      </c>
      <c r="R40" s="85">
        <v>1690</v>
      </c>
      <c r="S40" s="85">
        <v>1740</v>
      </c>
      <c r="T40" s="85">
        <v>1780</v>
      </c>
      <c r="U40" s="85">
        <v>1810</v>
      </c>
      <c r="V40" s="85">
        <v>1850</v>
      </c>
      <c r="W40" s="85">
        <v>1860</v>
      </c>
      <c r="X40" s="85">
        <v>1870</v>
      </c>
      <c r="Y40" s="85">
        <v>1890</v>
      </c>
      <c r="Z40" s="85">
        <v>1880</v>
      </c>
      <c r="AA40" s="85">
        <v>1990</v>
      </c>
      <c r="GM40" s="41"/>
      <c r="GN40" s="41"/>
    </row>
    <row r="41" spans="1:196" x14ac:dyDescent="0.35">
      <c r="A41" s="89" t="s">
        <v>33</v>
      </c>
      <c r="C41" s="85">
        <v>4230</v>
      </c>
      <c r="D41" s="85">
        <v>350</v>
      </c>
      <c r="E41" s="85">
        <v>460</v>
      </c>
      <c r="F41" s="85">
        <v>650</v>
      </c>
      <c r="G41" s="85">
        <v>800</v>
      </c>
      <c r="H41" s="85">
        <v>970</v>
      </c>
      <c r="I41" s="85">
        <v>1070</v>
      </c>
      <c r="J41" s="85">
        <v>1190</v>
      </c>
      <c r="K41" s="85">
        <v>1250</v>
      </c>
      <c r="L41" s="85">
        <v>1300</v>
      </c>
      <c r="M41" s="85">
        <v>1360</v>
      </c>
      <c r="N41" s="85">
        <v>1370</v>
      </c>
      <c r="O41" s="85">
        <v>1370</v>
      </c>
      <c r="P41" s="85">
        <v>1400</v>
      </c>
      <c r="Q41" s="85">
        <v>1430</v>
      </c>
      <c r="R41" s="85">
        <v>1450</v>
      </c>
      <c r="S41" s="85">
        <v>1500</v>
      </c>
      <c r="T41" s="85">
        <v>1520</v>
      </c>
      <c r="U41" s="85">
        <v>1530</v>
      </c>
      <c r="V41" s="85">
        <v>1550</v>
      </c>
      <c r="W41" s="85">
        <v>1560</v>
      </c>
      <c r="X41" s="85">
        <v>1570</v>
      </c>
      <c r="Y41" s="85">
        <v>1570</v>
      </c>
      <c r="Z41" s="85">
        <v>1550</v>
      </c>
      <c r="AA41" s="85">
        <v>1640</v>
      </c>
      <c r="GM41" s="41"/>
      <c r="GN41" s="41"/>
    </row>
    <row r="42" spans="1:196" x14ac:dyDescent="0.35">
      <c r="A42" s="89" t="s">
        <v>34</v>
      </c>
      <c r="C42" s="85">
        <v>4200</v>
      </c>
      <c r="D42" s="85">
        <v>240</v>
      </c>
      <c r="E42" s="85">
        <v>370</v>
      </c>
      <c r="F42" s="85">
        <v>500</v>
      </c>
      <c r="G42" s="85">
        <v>670</v>
      </c>
      <c r="H42" s="85">
        <v>810</v>
      </c>
      <c r="I42" s="85">
        <v>900</v>
      </c>
      <c r="J42" s="85">
        <v>1010</v>
      </c>
      <c r="K42" s="85">
        <v>1080</v>
      </c>
      <c r="L42" s="85">
        <v>1130</v>
      </c>
      <c r="M42" s="85">
        <v>1170</v>
      </c>
      <c r="N42" s="85">
        <v>1200</v>
      </c>
      <c r="O42" s="85">
        <v>1160</v>
      </c>
      <c r="P42" s="85">
        <v>1160</v>
      </c>
      <c r="Q42" s="85">
        <v>1180</v>
      </c>
      <c r="R42" s="85">
        <v>1190</v>
      </c>
      <c r="S42" s="85">
        <v>1230</v>
      </c>
      <c r="T42" s="85">
        <v>1250</v>
      </c>
      <c r="U42" s="85">
        <v>1280</v>
      </c>
      <c r="V42" s="85">
        <v>1280</v>
      </c>
      <c r="W42" s="85">
        <v>1280</v>
      </c>
      <c r="X42" s="85">
        <v>1280</v>
      </c>
      <c r="Y42" s="85">
        <v>1280</v>
      </c>
      <c r="Z42" s="85">
        <v>1280</v>
      </c>
      <c r="AA42" s="85">
        <v>1410</v>
      </c>
      <c r="GM42" s="41"/>
      <c r="GN42" s="41"/>
    </row>
    <row r="43" spans="1:196" x14ac:dyDescent="0.35">
      <c r="A43" s="89" t="s">
        <v>35</v>
      </c>
      <c r="C43" s="85">
        <v>4090</v>
      </c>
      <c r="D43" s="85">
        <v>220</v>
      </c>
      <c r="E43" s="85">
        <v>300</v>
      </c>
      <c r="F43" s="85">
        <v>400</v>
      </c>
      <c r="G43" s="85">
        <v>520</v>
      </c>
      <c r="H43" s="85">
        <v>610</v>
      </c>
      <c r="I43" s="85">
        <v>700</v>
      </c>
      <c r="J43" s="85">
        <v>750</v>
      </c>
      <c r="K43" s="85">
        <v>790</v>
      </c>
      <c r="L43" s="85">
        <v>820</v>
      </c>
      <c r="M43" s="85">
        <v>860</v>
      </c>
      <c r="N43" s="85">
        <v>850</v>
      </c>
      <c r="O43" s="85">
        <v>830</v>
      </c>
      <c r="P43" s="85">
        <v>820</v>
      </c>
      <c r="Q43" s="85">
        <v>840</v>
      </c>
      <c r="R43" s="85">
        <v>880</v>
      </c>
      <c r="S43" s="85">
        <v>890</v>
      </c>
      <c r="T43" s="85">
        <v>900</v>
      </c>
      <c r="U43" s="85">
        <v>920</v>
      </c>
      <c r="V43" s="85">
        <v>930</v>
      </c>
      <c r="W43" s="85">
        <v>930</v>
      </c>
      <c r="X43" s="85">
        <v>940</v>
      </c>
      <c r="Y43" s="85">
        <v>930</v>
      </c>
      <c r="Z43" s="85">
        <v>920</v>
      </c>
      <c r="AA43" s="85">
        <v>990</v>
      </c>
      <c r="GM43" s="41"/>
      <c r="GN43" s="41"/>
    </row>
    <row r="44" spans="1:196" x14ac:dyDescent="0.35">
      <c r="A44" s="89" t="s">
        <v>36</v>
      </c>
      <c r="C44" s="85">
        <v>4310</v>
      </c>
      <c r="D44" s="85">
        <v>150</v>
      </c>
      <c r="E44" s="85">
        <v>190</v>
      </c>
      <c r="F44" s="85">
        <v>270</v>
      </c>
      <c r="G44" s="85">
        <v>370</v>
      </c>
      <c r="H44" s="85">
        <v>440</v>
      </c>
      <c r="I44" s="85">
        <v>490</v>
      </c>
      <c r="J44" s="85">
        <v>520</v>
      </c>
      <c r="K44" s="85">
        <v>550</v>
      </c>
      <c r="L44" s="85">
        <v>570</v>
      </c>
      <c r="M44" s="85">
        <v>590</v>
      </c>
      <c r="N44" s="85">
        <v>600</v>
      </c>
      <c r="O44" s="85">
        <v>560</v>
      </c>
      <c r="P44" s="85">
        <v>570</v>
      </c>
      <c r="Q44" s="85">
        <v>570</v>
      </c>
      <c r="R44" s="85">
        <v>570</v>
      </c>
      <c r="S44" s="85">
        <v>570</v>
      </c>
      <c r="T44" s="85">
        <v>570</v>
      </c>
      <c r="U44" s="85">
        <v>590</v>
      </c>
      <c r="V44" s="85">
        <v>570</v>
      </c>
      <c r="W44" s="85">
        <v>570</v>
      </c>
      <c r="X44" s="85">
        <v>560</v>
      </c>
      <c r="Y44" s="85">
        <v>560</v>
      </c>
      <c r="Z44" s="85">
        <v>560</v>
      </c>
      <c r="AA44" s="85">
        <v>610</v>
      </c>
      <c r="GM44" s="41"/>
      <c r="GN44" s="41"/>
    </row>
    <row r="45" spans="1:196" x14ac:dyDescent="0.35">
      <c r="A45" s="89" t="s">
        <v>37</v>
      </c>
      <c r="C45" s="85">
        <v>4490</v>
      </c>
      <c r="D45" s="85">
        <v>70</v>
      </c>
      <c r="E45" s="85">
        <v>110</v>
      </c>
      <c r="F45" s="85">
        <v>160</v>
      </c>
      <c r="G45" s="85">
        <v>200</v>
      </c>
      <c r="H45" s="85">
        <v>250</v>
      </c>
      <c r="I45" s="85">
        <v>300</v>
      </c>
      <c r="J45" s="85">
        <v>320</v>
      </c>
      <c r="K45" s="85">
        <v>320</v>
      </c>
      <c r="L45" s="85">
        <v>330</v>
      </c>
      <c r="M45" s="85">
        <v>360</v>
      </c>
      <c r="N45" s="85">
        <v>360</v>
      </c>
      <c r="O45" s="85">
        <v>350</v>
      </c>
      <c r="P45" s="85">
        <v>340</v>
      </c>
      <c r="Q45" s="85">
        <v>370</v>
      </c>
      <c r="R45" s="85">
        <v>400</v>
      </c>
      <c r="S45" s="85">
        <v>420</v>
      </c>
      <c r="T45" s="85">
        <v>440</v>
      </c>
      <c r="U45" s="85">
        <v>440</v>
      </c>
      <c r="V45" s="85">
        <v>480</v>
      </c>
      <c r="W45" s="85">
        <v>480</v>
      </c>
      <c r="X45" s="85">
        <v>490</v>
      </c>
      <c r="Y45" s="85">
        <v>500</v>
      </c>
      <c r="Z45" s="85">
        <v>500</v>
      </c>
      <c r="AA45" s="85">
        <v>470</v>
      </c>
      <c r="GM45" s="41"/>
      <c r="GN45" s="41"/>
    </row>
    <row r="46" spans="1:196" x14ac:dyDescent="0.35">
      <c r="A46" s="110"/>
      <c r="B46" s="110"/>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row>
    <row r="47" spans="1:196" ht="14.5" customHeight="1" x14ac:dyDescent="0.35">
      <c r="A47" s="89" t="s">
        <v>38</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row>
    <row r="48" spans="1:196"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19" ht="14.5" customHeight="1" x14ac:dyDescent="0.35">
      <c r="A49" s="89" t="s">
        <v>48</v>
      </c>
      <c r="B49" s="106"/>
      <c r="C49" s="106"/>
      <c r="D49" s="106"/>
      <c r="E49" s="106"/>
      <c r="F49" s="106"/>
      <c r="G49" s="106"/>
      <c r="H49" s="106"/>
      <c r="I49" s="106"/>
      <c r="J49" s="106"/>
      <c r="K49" s="106"/>
      <c r="L49" s="106"/>
      <c r="M49" s="106"/>
      <c r="N49" s="106"/>
      <c r="O49" s="106"/>
      <c r="P49" s="106"/>
      <c r="Q49" s="106"/>
      <c r="R49" s="106"/>
      <c r="S49" s="106"/>
    </row>
    <row r="50" spans="1:219" ht="14.5" customHeight="1" x14ac:dyDescent="0.35">
      <c r="A50" s="89" t="s">
        <v>40</v>
      </c>
      <c r="B50" s="89"/>
      <c r="C50" s="41"/>
      <c r="D50" s="41"/>
      <c r="E50" s="41"/>
      <c r="F50" s="41"/>
      <c r="J50" s="41"/>
      <c r="K50" s="41"/>
      <c r="O50" s="41"/>
      <c r="P50" s="41"/>
      <c r="GO50" s="89"/>
      <c r="GP50" s="89"/>
      <c r="GQ50" s="89"/>
      <c r="GR50" s="89"/>
      <c r="GS50" s="89"/>
      <c r="GT50" s="89"/>
      <c r="GU50" s="89"/>
      <c r="GV50" s="89"/>
      <c r="GW50" s="89"/>
      <c r="GX50" s="89"/>
      <c r="GY50" s="89"/>
      <c r="GZ50" s="89"/>
      <c r="HA50" s="89"/>
      <c r="HB50" s="89"/>
      <c r="HC50" s="89"/>
      <c r="HD50" s="89"/>
      <c r="HE50" s="89"/>
      <c r="HF50" s="89"/>
      <c r="HG50" s="89"/>
      <c r="HH50" s="89"/>
      <c r="HI50" s="89"/>
      <c r="HJ50" s="89"/>
      <c r="HK50" s="89"/>
    </row>
    <row r="51" spans="1:219" ht="14.5" customHeight="1" x14ac:dyDescent="0.35">
      <c r="A51" s="89" t="s">
        <v>41</v>
      </c>
      <c r="GO51" s="89"/>
      <c r="GP51" s="89"/>
      <c r="GQ51" s="89"/>
      <c r="GR51" s="89"/>
      <c r="GS51" s="89"/>
      <c r="GT51" s="89"/>
      <c r="GU51" s="89"/>
      <c r="GV51" s="89"/>
      <c r="GW51" s="89"/>
      <c r="GX51" s="89"/>
      <c r="GY51" s="89"/>
      <c r="GZ51" s="89"/>
      <c r="HA51" s="89"/>
      <c r="HB51" s="89"/>
      <c r="HC51" s="89"/>
      <c r="HD51" s="89"/>
      <c r="HE51" s="89"/>
      <c r="HF51" s="89"/>
      <c r="HG51" s="89"/>
      <c r="HH51" s="89"/>
      <c r="HI51" s="89"/>
      <c r="HJ51" s="89"/>
      <c r="HK51" s="89"/>
    </row>
    <row r="52" spans="1:219" ht="14.5" customHeight="1" x14ac:dyDescent="0.35">
      <c r="A52" s="89" t="s">
        <v>42</v>
      </c>
      <c r="GO52" s="89"/>
      <c r="GP52" s="89"/>
      <c r="GQ52" s="89"/>
      <c r="GR52" s="89"/>
      <c r="GS52" s="89"/>
      <c r="GT52" s="89"/>
      <c r="GU52" s="89"/>
      <c r="GV52" s="89"/>
      <c r="GW52" s="89"/>
      <c r="GX52" s="89"/>
      <c r="GY52" s="89"/>
      <c r="GZ52" s="89"/>
      <c r="HA52" s="89"/>
      <c r="HB52" s="89"/>
      <c r="HC52" s="89"/>
      <c r="HD52" s="89"/>
      <c r="HE52" s="89"/>
      <c r="HF52" s="89"/>
      <c r="HG52" s="89"/>
      <c r="HH52" s="89"/>
      <c r="HI52" s="89"/>
      <c r="HJ52" s="89"/>
      <c r="HK52" s="89"/>
    </row>
  </sheetData>
  <pageMargins left="0.7" right="0.7" top="0.75" bottom="0.75" header="0.3" footer="0.3"/>
  <pageSetup paperSize="9" scale="52"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O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5" width="9.453125" customWidth="1"/>
    <col min="256" max="256" width="15.54296875" customWidth="1"/>
    <col min="257" max="257" width="1.7265625" customWidth="1"/>
    <col min="258" max="258" width="10.81640625" customWidth="1"/>
    <col min="259" max="259" width="1.7265625" customWidth="1"/>
    <col min="260" max="271" width="9.453125" customWidth="1"/>
    <col min="512" max="512" width="15.54296875" customWidth="1"/>
    <col min="513" max="513" width="1.7265625" customWidth="1"/>
    <col min="514" max="514" width="10.81640625" customWidth="1"/>
    <col min="515" max="515" width="1.7265625" customWidth="1"/>
    <col min="516" max="527" width="9.453125" customWidth="1"/>
    <col min="768" max="768" width="15.54296875" customWidth="1"/>
    <col min="769" max="769" width="1.7265625" customWidth="1"/>
    <col min="770" max="770" width="10.81640625" customWidth="1"/>
    <col min="771" max="771" width="1.7265625" customWidth="1"/>
    <col min="772" max="783" width="9.453125" customWidth="1"/>
    <col min="1024" max="1024" width="15.54296875" customWidth="1"/>
    <col min="1025" max="1025" width="1.7265625" customWidth="1"/>
    <col min="1026" max="1026" width="10.81640625" customWidth="1"/>
    <col min="1027" max="1027" width="1.7265625" customWidth="1"/>
    <col min="1028" max="1039" width="9.453125" customWidth="1"/>
    <col min="1280" max="1280" width="15.54296875" customWidth="1"/>
    <col min="1281" max="1281" width="1.7265625" customWidth="1"/>
    <col min="1282" max="1282" width="10.81640625" customWidth="1"/>
    <col min="1283" max="1283" width="1.7265625" customWidth="1"/>
    <col min="1284" max="1295" width="9.453125" customWidth="1"/>
    <col min="1536" max="1536" width="15.54296875" customWidth="1"/>
    <col min="1537" max="1537" width="1.7265625" customWidth="1"/>
    <col min="1538" max="1538" width="10.81640625" customWidth="1"/>
    <col min="1539" max="1539" width="1.7265625" customWidth="1"/>
    <col min="1540" max="1551" width="9.453125" customWidth="1"/>
    <col min="1792" max="1792" width="15.54296875" customWidth="1"/>
    <col min="1793" max="1793" width="1.7265625" customWidth="1"/>
    <col min="1794" max="1794" width="10.81640625" customWidth="1"/>
    <col min="1795" max="1795" width="1.7265625" customWidth="1"/>
    <col min="1796" max="1807" width="9.453125" customWidth="1"/>
    <col min="2048" max="2048" width="15.54296875" customWidth="1"/>
    <col min="2049" max="2049" width="1.7265625" customWidth="1"/>
    <col min="2050" max="2050" width="10.81640625" customWidth="1"/>
    <col min="2051" max="2051" width="1.7265625" customWidth="1"/>
    <col min="2052" max="2063" width="9.453125" customWidth="1"/>
    <col min="2304" max="2304" width="15.54296875" customWidth="1"/>
    <col min="2305" max="2305" width="1.7265625" customWidth="1"/>
    <col min="2306" max="2306" width="10.81640625" customWidth="1"/>
    <col min="2307" max="2307" width="1.7265625" customWidth="1"/>
    <col min="2308" max="2319" width="9.453125" customWidth="1"/>
    <col min="2560" max="2560" width="15.54296875" customWidth="1"/>
    <col min="2561" max="2561" width="1.7265625" customWidth="1"/>
    <col min="2562" max="2562" width="10.81640625" customWidth="1"/>
    <col min="2563" max="2563" width="1.7265625" customWidth="1"/>
    <col min="2564" max="2575" width="9.453125" customWidth="1"/>
    <col min="2816" max="2816" width="15.54296875" customWidth="1"/>
    <col min="2817" max="2817" width="1.7265625" customWidth="1"/>
    <col min="2818" max="2818" width="10.81640625" customWidth="1"/>
    <col min="2819" max="2819" width="1.7265625" customWidth="1"/>
    <col min="2820" max="2831" width="9.453125" customWidth="1"/>
    <col min="3072" max="3072" width="15.54296875" customWidth="1"/>
    <col min="3073" max="3073" width="1.7265625" customWidth="1"/>
    <col min="3074" max="3074" width="10.81640625" customWidth="1"/>
    <col min="3075" max="3075" width="1.7265625" customWidth="1"/>
    <col min="3076" max="3087" width="9.453125" customWidth="1"/>
    <col min="3328" max="3328" width="15.54296875" customWidth="1"/>
    <col min="3329" max="3329" width="1.7265625" customWidth="1"/>
    <col min="3330" max="3330" width="10.81640625" customWidth="1"/>
    <col min="3331" max="3331" width="1.7265625" customWidth="1"/>
    <col min="3332" max="3343" width="9.453125" customWidth="1"/>
    <col min="3584" max="3584" width="15.54296875" customWidth="1"/>
    <col min="3585" max="3585" width="1.7265625" customWidth="1"/>
    <col min="3586" max="3586" width="10.81640625" customWidth="1"/>
    <col min="3587" max="3587" width="1.7265625" customWidth="1"/>
    <col min="3588" max="3599" width="9.453125" customWidth="1"/>
    <col min="3840" max="3840" width="15.54296875" customWidth="1"/>
    <col min="3841" max="3841" width="1.7265625" customWidth="1"/>
    <col min="3842" max="3842" width="10.81640625" customWidth="1"/>
    <col min="3843" max="3843" width="1.7265625" customWidth="1"/>
    <col min="3844" max="3855" width="9.453125" customWidth="1"/>
    <col min="4096" max="4096" width="15.54296875" customWidth="1"/>
    <col min="4097" max="4097" width="1.7265625" customWidth="1"/>
    <col min="4098" max="4098" width="10.81640625" customWidth="1"/>
    <col min="4099" max="4099" width="1.7265625" customWidth="1"/>
    <col min="4100" max="4111" width="9.453125" customWidth="1"/>
    <col min="4352" max="4352" width="15.54296875" customWidth="1"/>
    <col min="4353" max="4353" width="1.7265625" customWidth="1"/>
    <col min="4354" max="4354" width="10.81640625" customWidth="1"/>
    <col min="4355" max="4355" width="1.7265625" customWidth="1"/>
    <col min="4356" max="4367" width="9.453125" customWidth="1"/>
    <col min="4608" max="4608" width="15.54296875" customWidth="1"/>
    <col min="4609" max="4609" width="1.7265625" customWidth="1"/>
    <col min="4610" max="4610" width="10.81640625" customWidth="1"/>
    <col min="4611" max="4611" width="1.7265625" customWidth="1"/>
    <col min="4612" max="4623" width="9.453125" customWidth="1"/>
    <col min="4864" max="4864" width="15.54296875" customWidth="1"/>
    <col min="4865" max="4865" width="1.7265625" customWidth="1"/>
    <col min="4866" max="4866" width="10.81640625" customWidth="1"/>
    <col min="4867" max="4867" width="1.7265625" customWidth="1"/>
    <col min="4868" max="4879" width="9.453125" customWidth="1"/>
    <col min="5120" max="5120" width="15.54296875" customWidth="1"/>
    <col min="5121" max="5121" width="1.7265625" customWidth="1"/>
    <col min="5122" max="5122" width="10.81640625" customWidth="1"/>
    <col min="5123" max="5123" width="1.7265625" customWidth="1"/>
    <col min="5124" max="5135" width="9.453125" customWidth="1"/>
    <col min="5376" max="5376" width="15.54296875" customWidth="1"/>
    <col min="5377" max="5377" width="1.7265625" customWidth="1"/>
    <col min="5378" max="5378" width="10.81640625" customWidth="1"/>
    <col min="5379" max="5379" width="1.7265625" customWidth="1"/>
    <col min="5380" max="5391" width="9.453125" customWidth="1"/>
    <col min="5632" max="5632" width="15.54296875" customWidth="1"/>
    <col min="5633" max="5633" width="1.7265625" customWidth="1"/>
    <col min="5634" max="5634" width="10.81640625" customWidth="1"/>
    <col min="5635" max="5635" width="1.7265625" customWidth="1"/>
    <col min="5636" max="5647" width="9.453125" customWidth="1"/>
    <col min="5888" max="5888" width="15.54296875" customWidth="1"/>
    <col min="5889" max="5889" width="1.7265625" customWidth="1"/>
    <col min="5890" max="5890" width="10.81640625" customWidth="1"/>
    <col min="5891" max="5891" width="1.7265625" customWidth="1"/>
    <col min="5892" max="5903" width="9.453125" customWidth="1"/>
    <col min="6144" max="6144" width="15.54296875" customWidth="1"/>
    <col min="6145" max="6145" width="1.7265625" customWidth="1"/>
    <col min="6146" max="6146" width="10.81640625" customWidth="1"/>
    <col min="6147" max="6147" width="1.7265625" customWidth="1"/>
    <col min="6148" max="6159" width="9.453125" customWidth="1"/>
    <col min="6400" max="6400" width="15.54296875" customWidth="1"/>
    <col min="6401" max="6401" width="1.7265625" customWidth="1"/>
    <col min="6402" max="6402" width="10.81640625" customWidth="1"/>
    <col min="6403" max="6403" width="1.7265625" customWidth="1"/>
    <col min="6404" max="6415" width="9.453125" customWidth="1"/>
    <col min="6656" max="6656" width="15.54296875" customWidth="1"/>
    <col min="6657" max="6657" width="1.7265625" customWidth="1"/>
    <col min="6658" max="6658" width="10.81640625" customWidth="1"/>
    <col min="6659" max="6659" width="1.7265625" customWidth="1"/>
    <col min="6660" max="6671" width="9.453125" customWidth="1"/>
    <col min="6912" max="6912" width="15.54296875" customWidth="1"/>
    <col min="6913" max="6913" width="1.7265625" customWidth="1"/>
    <col min="6914" max="6914" width="10.81640625" customWidth="1"/>
    <col min="6915" max="6915" width="1.7265625" customWidth="1"/>
    <col min="6916" max="6927" width="9.453125" customWidth="1"/>
    <col min="7168" max="7168" width="15.54296875" customWidth="1"/>
    <col min="7169" max="7169" width="1.7265625" customWidth="1"/>
    <col min="7170" max="7170" width="10.81640625" customWidth="1"/>
    <col min="7171" max="7171" width="1.7265625" customWidth="1"/>
    <col min="7172" max="7183" width="9.453125" customWidth="1"/>
    <col min="7424" max="7424" width="15.54296875" customWidth="1"/>
    <col min="7425" max="7425" width="1.7265625" customWidth="1"/>
    <col min="7426" max="7426" width="10.81640625" customWidth="1"/>
    <col min="7427" max="7427" width="1.7265625" customWidth="1"/>
    <col min="7428" max="7439" width="9.453125" customWidth="1"/>
    <col min="7680" max="7680" width="15.54296875" customWidth="1"/>
    <col min="7681" max="7681" width="1.7265625" customWidth="1"/>
    <col min="7682" max="7682" width="10.81640625" customWidth="1"/>
    <col min="7683" max="7683" width="1.7265625" customWidth="1"/>
    <col min="7684" max="7695" width="9.453125" customWidth="1"/>
    <col min="7936" max="7936" width="15.54296875" customWidth="1"/>
    <col min="7937" max="7937" width="1.7265625" customWidth="1"/>
    <col min="7938" max="7938" width="10.81640625" customWidth="1"/>
    <col min="7939" max="7939" width="1.7265625" customWidth="1"/>
    <col min="7940" max="7951" width="9.453125" customWidth="1"/>
    <col min="8192" max="8192" width="15.54296875" customWidth="1"/>
    <col min="8193" max="8193" width="1.7265625" customWidth="1"/>
    <col min="8194" max="8194" width="10.81640625" customWidth="1"/>
    <col min="8195" max="8195" width="1.7265625" customWidth="1"/>
    <col min="8196" max="8207" width="9.453125" customWidth="1"/>
    <col min="8448" max="8448" width="15.54296875" customWidth="1"/>
    <col min="8449" max="8449" width="1.7265625" customWidth="1"/>
    <col min="8450" max="8450" width="10.81640625" customWidth="1"/>
    <col min="8451" max="8451" width="1.7265625" customWidth="1"/>
    <col min="8452" max="8463" width="9.453125" customWidth="1"/>
    <col min="8704" max="8704" width="15.54296875" customWidth="1"/>
    <col min="8705" max="8705" width="1.7265625" customWidth="1"/>
    <col min="8706" max="8706" width="10.81640625" customWidth="1"/>
    <col min="8707" max="8707" width="1.7265625" customWidth="1"/>
    <col min="8708" max="8719" width="9.453125" customWidth="1"/>
    <col min="8960" max="8960" width="15.54296875" customWidth="1"/>
    <col min="8961" max="8961" width="1.7265625" customWidth="1"/>
    <col min="8962" max="8962" width="10.81640625" customWidth="1"/>
    <col min="8963" max="8963" width="1.7265625" customWidth="1"/>
    <col min="8964" max="8975" width="9.453125" customWidth="1"/>
    <col min="9216" max="9216" width="15.54296875" customWidth="1"/>
    <col min="9217" max="9217" width="1.7265625" customWidth="1"/>
    <col min="9218" max="9218" width="10.81640625" customWidth="1"/>
    <col min="9219" max="9219" width="1.7265625" customWidth="1"/>
    <col min="9220" max="9231" width="9.453125" customWidth="1"/>
    <col min="9472" max="9472" width="15.54296875" customWidth="1"/>
    <col min="9473" max="9473" width="1.7265625" customWidth="1"/>
    <col min="9474" max="9474" width="10.81640625" customWidth="1"/>
    <col min="9475" max="9475" width="1.7265625" customWidth="1"/>
    <col min="9476" max="9487" width="9.453125" customWidth="1"/>
    <col min="9728" max="9728" width="15.54296875" customWidth="1"/>
    <col min="9729" max="9729" width="1.7265625" customWidth="1"/>
    <col min="9730" max="9730" width="10.81640625" customWidth="1"/>
    <col min="9731" max="9731" width="1.7265625" customWidth="1"/>
    <col min="9732" max="9743" width="9.453125" customWidth="1"/>
    <col min="9984" max="9984" width="15.54296875" customWidth="1"/>
    <col min="9985" max="9985" width="1.7265625" customWidth="1"/>
    <col min="9986" max="9986" width="10.81640625" customWidth="1"/>
    <col min="9987" max="9987" width="1.7265625" customWidth="1"/>
    <col min="9988" max="9999" width="9.453125" customWidth="1"/>
    <col min="10240" max="10240" width="15.54296875" customWidth="1"/>
    <col min="10241" max="10241" width="1.7265625" customWidth="1"/>
    <col min="10242" max="10242" width="10.81640625" customWidth="1"/>
    <col min="10243" max="10243" width="1.7265625" customWidth="1"/>
    <col min="10244" max="10255" width="9.453125" customWidth="1"/>
    <col min="10496" max="10496" width="15.54296875" customWidth="1"/>
    <col min="10497" max="10497" width="1.7265625" customWidth="1"/>
    <col min="10498" max="10498" width="10.81640625" customWidth="1"/>
    <col min="10499" max="10499" width="1.7265625" customWidth="1"/>
    <col min="10500" max="10511" width="9.453125" customWidth="1"/>
    <col min="10752" max="10752" width="15.54296875" customWidth="1"/>
    <col min="10753" max="10753" width="1.7265625" customWidth="1"/>
    <col min="10754" max="10754" width="10.81640625" customWidth="1"/>
    <col min="10755" max="10755" width="1.7265625" customWidth="1"/>
    <col min="10756" max="10767" width="9.453125" customWidth="1"/>
    <col min="11008" max="11008" width="15.54296875" customWidth="1"/>
    <col min="11009" max="11009" width="1.7265625" customWidth="1"/>
    <col min="11010" max="11010" width="10.81640625" customWidth="1"/>
    <col min="11011" max="11011" width="1.7265625" customWidth="1"/>
    <col min="11012" max="11023" width="9.453125" customWidth="1"/>
    <col min="11264" max="11264" width="15.54296875" customWidth="1"/>
    <col min="11265" max="11265" width="1.7265625" customWidth="1"/>
    <col min="11266" max="11266" width="10.81640625" customWidth="1"/>
    <col min="11267" max="11267" width="1.7265625" customWidth="1"/>
    <col min="11268" max="11279" width="9.453125" customWidth="1"/>
    <col min="11520" max="11520" width="15.54296875" customWidth="1"/>
    <col min="11521" max="11521" width="1.7265625" customWidth="1"/>
    <col min="11522" max="11522" width="10.81640625" customWidth="1"/>
    <col min="11523" max="11523" width="1.7265625" customWidth="1"/>
    <col min="11524" max="11535" width="9.453125" customWidth="1"/>
    <col min="11776" max="11776" width="15.54296875" customWidth="1"/>
    <col min="11777" max="11777" width="1.7265625" customWidth="1"/>
    <col min="11778" max="11778" width="10.81640625" customWidth="1"/>
    <col min="11779" max="11779" width="1.7265625" customWidth="1"/>
    <col min="11780" max="11791" width="9.453125" customWidth="1"/>
    <col min="12032" max="12032" width="15.54296875" customWidth="1"/>
    <col min="12033" max="12033" width="1.7265625" customWidth="1"/>
    <col min="12034" max="12034" width="10.81640625" customWidth="1"/>
    <col min="12035" max="12035" width="1.7265625" customWidth="1"/>
    <col min="12036" max="12047" width="9.453125" customWidth="1"/>
    <col min="12288" max="12288" width="15.54296875" customWidth="1"/>
    <col min="12289" max="12289" width="1.7265625" customWidth="1"/>
    <col min="12290" max="12290" width="10.81640625" customWidth="1"/>
    <col min="12291" max="12291" width="1.7265625" customWidth="1"/>
    <col min="12292" max="12303" width="9.453125" customWidth="1"/>
    <col min="12544" max="12544" width="15.54296875" customWidth="1"/>
    <col min="12545" max="12545" width="1.7265625" customWidth="1"/>
    <col min="12546" max="12546" width="10.81640625" customWidth="1"/>
    <col min="12547" max="12547" width="1.7265625" customWidth="1"/>
    <col min="12548" max="12559" width="9.453125" customWidth="1"/>
    <col min="12800" max="12800" width="15.54296875" customWidth="1"/>
    <col min="12801" max="12801" width="1.7265625" customWidth="1"/>
    <col min="12802" max="12802" width="10.81640625" customWidth="1"/>
    <col min="12803" max="12803" width="1.7265625" customWidth="1"/>
    <col min="12804" max="12815" width="9.453125" customWidth="1"/>
    <col min="13056" max="13056" width="15.54296875" customWidth="1"/>
    <col min="13057" max="13057" width="1.7265625" customWidth="1"/>
    <col min="13058" max="13058" width="10.81640625" customWidth="1"/>
    <col min="13059" max="13059" width="1.7265625" customWidth="1"/>
    <col min="13060" max="13071" width="9.453125" customWidth="1"/>
    <col min="13312" max="13312" width="15.54296875" customWidth="1"/>
    <col min="13313" max="13313" width="1.7265625" customWidth="1"/>
    <col min="13314" max="13314" width="10.81640625" customWidth="1"/>
    <col min="13315" max="13315" width="1.7265625" customWidth="1"/>
    <col min="13316" max="13327" width="9.453125" customWidth="1"/>
    <col min="13568" max="13568" width="15.54296875" customWidth="1"/>
    <col min="13569" max="13569" width="1.7265625" customWidth="1"/>
    <col min="13570" max="13570" width="10.81640625" customWidth="1"/>
    <col min="13571" max="13571" width="1.7265625" customWidth="1"/>
    <col min="13572" max="13583" width="9.453125" customWidth="1"/>
    <col min="13824" max="13824" width="15.54296875" customWidth="1"/>
    <col min="13825" max="13825" width="1.7265625" customWidth="1"/>
    <col min="13826" max="13826" width="10.81640625" customWidth="1"/>
    <col min="13827" max="13827" width="1.7265625" customWidth="1"/>
    <col min="13828" max="13839" width="9.453125" customWidth="1"/>
    <col min="14080" max="14080" width="15.54296875" customWidth="1"/>
    <col min="14081" max="14081" width="1.7265625" customWidth="1"/>
    <col min="14082" max="14082" width="10.81640625" customWidth="1"/>
    <col min="14083" max="14083" width="1.7265625" customWidth="1"/>
    <col min="14084" max="14095" width="9.453125" customWidth="1"/>
    <col min="14336" max="14336" width="15.54296875" customWidth="1"/>
    <col min="14337" max="14337" width="1.7265625" customWidth="1"/>
    <col min="14338" max="14338" width="10.81640625" customWidth="1"/>
    <col min="14339" max="14339" width="1.7265625" customWidth="1"/>
    <col min="14340" max="14351" width="9.453125" customWidth="1"/>
    <col min="14592" max="14592" width="15.54296875" customWidth="1"/>
    <col min="14593" max="14593" width="1.7265625" customWidth="1"/>
    <col min="14594" max="14594" width="10.81640625" customWidth="1"/>
    <col min="14595" max="14595" width="1.7265625" customWidth="1"/>
    <col min="14596" max="14607" width="9.453125" customWidth="1"/>
    <col min="14848" max="14848" width="15.54296875" customWidth="1"/>
    <col min="14849" max="14849" width="1.7265625" customWidth="1"/>
    <col min="14850" max="14850" width="10.81640625" customWidth="1"/>
    <col min="14851" max="14851" width="1.7265625" customWidth="1"/>
    <col min="14852" max="14863" width="9.453125" customWidth="1"/>
    <col min="15104" max="15104" width="15.54296875" customWidth="1"/>
    <col min="15105" max="15105" width="1.7265625" customWidth="1"/>
    <col min="15106" max="15106" width="10.81640625" customWidth="1"/>
    <col min="15107" max="15107" width="1.7265625" customWidth="1"/>
    <col min="15108" max="15119" width="9.453125" customWidth="1"/>
    <col min="15360" max="15360" width="15.54296875" customWidth="1"/>
    <col min="15361" max="15361" width="1.7265625" customWidth="1"/>
    <col min="15362" max="15362" width="10.81640625" customWidth="1"/>
    <col min="15363" max="15363" width="1.7265625" customWidth="1"/>
    <col min="15364" max="15375" width="9.453125" customWidth="1"/>
    <col min="15616" max="15616" width="15.54296875" customWidth="1"/>
    <col min="15617" max="15617" width="1.7265625" customWidth="1"/>
    <col min="15618" max="15618" width="10.81640625" customWidth="1"/>
    <col min="15619" max="15619" width="1.7265625" customWidth="1"/>
    <col min="15620" max="15631" width="9.453125" customWidth="1"/>
    <col min="15872" max="15872" width="15.54296875" customWidth="1"/>
    <col min="15873" max="15873" width="1.7265625" customWidth="1"/>
    <col min="15874" max="15874" width="10.81640625" customWidth="1"/>
    <col min="15875" max="15875" width="1.7265625" customWidth="1"/>
    <col min="15876" max="15887" width="9.453125" customWidth="1"/>
    <col min="16128" max="16128" width="15.54296875" customWidth="1"/>
    <col min="16129" max="16129" width="1.7265625" customWidth="1"/>
    <col min="16130" max="16130" width="10.81640625" customWidth="1"/>
    <col min="16131" max="16131" width="1.7265625" customWidth="1"/>
    <col min="16132" max="16143" width="9.453125" customWidth="1"/>
    <col min="16384" max="16384" width="9.1796875" customWidth="1"/>
  </cols>
  <sheetData>
    <row r="1" spans="1:200" x14ac:dyDescent="0.35">
      <c r="A1" s="49" t="s">
        <v>55</v>
      </c>
      <c r="B1" s="49"/>
      <c r="C1" s="51"/>
      <c r="D1" s="51"/>
      <c r="E1" s="51"/>
      <c r="F1" s="51"/>
      <c r="G1" s="51"/>
      <c r="H1" s="51"/>
      <c r="I1" s="51"/>
      <c r="J1" s="51"/>
      <c r="K1" s="51"/>
      <c r="L1" s="51"/>
      <c r="M1" s="51"/>
      <c r="N1" s="51"/>
      <c r="O1" s="51"/>
      <c r="P1" s="51"/>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row>
    <row r="2" spans="1:200" x14ac:dyDescent="0.35">
      <c r="A2" s="88" t="s">
        <v>301</v>
      </c>
      <c r="B2" s="42"/>
      <c r="C2" s="52"/>
      <c r="D2" s="52"/>
      <c r="E2" s="52"/>
      <c r="F2" s="52"/>
      <c r="G2" s="52"/>
      <c r="H2" s="52"/>
      <c r="I2" s="52"/>
      <c r="J2" s="52"/>
      <c r="K2" s="52"/>
      <c r="L2" s="52"/>
      <c r="M2" s="52"/>
      <c r="N2" s="52"/>
      <c r="O2" s="52"/>
      <c r="P2" s="51"/>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row>
    <row r="3" spans="1:200" ht="33.75" customHeight="1" x14ac:dyDescent="0.35">
      <c r="A3" s="40"/>
      <c r="B3" s="40"/>
      <c r="C3" s="67" t="s">
        <v>1</v>
      </c>
      <c r="D3" s="68" t="s">
        <v>51</v>
      </c>
      <c r="E3" s="69"/>
      <c r="F3" s="69"/>
      <c r="G3" s="43"/>
      <c r="H3" s="43"/>
      <c r="I3" s="43"/>
      <c r="J3" s="69"/>
      <c r="K3" s="69"/>
      <c r="L3" s="43"/>
      <c r="M3" s="43"/>
      <c r="N3" s="43"/>
      <c r="O3" s="69"/>
      <c r="GR3" s="41"/>
    </row>
    <row r="4" spans="1:200" x14ac:dyDescent="0.35">
      <c r="A4" s="38"/>
      <c r="B4" s="38"/>
      <c r="C4" s="38"/>
      <c r="D4" s="38">
        <v>1</v>
      </c>
      <c r="E4" s="38">
        <v>2</v>
      </c>
      <c r="F4" s="38">
        <v>3</v>
      </c>
      <c r="G4" s="38">
        <v>4</v>
      </c>
      <c r="H4" s="38">
        <v>5</v>
      </c>
      <c r="I4" s="38">
        <v>6</v>
      </c>
      <c r="J4" s="38">
        <v>7</v>
      </c>
      <c r="K4" s="38">
        <v>8</v>
      </c>
      <c r="L4" s="38">
        <v>9</v>
      </c>
      <c r="M4" s="38">
        <v>10</v>
      </c>
      <c r="N4" s="38">
        <v>11</v>
      </c>
      <c r="O4" s="38">
        <v>12</v>
      </c>
      <c r="GQ4" s="41"/>
      <c r="GR4" s="41"/>
    </row>
    <row r="5" spans="1:200" x14ac:dyDescent="0.35">
      <c r="D5" s="46"/>
      <c r="E5" s="46"/>
      <c r="F5" s="46"/>
      <c r="G5" s="46"/>
      <c r="H5" s="46"/>
      <c r="I5" s="46"/>
      <c r="J5" s="46"/>
      <c r="K5" s="46"/>
      <c r="L5" s="46"/>
      <c r="M5" s="46"/>
      <c r="N5" s="46"/>
      <c r="O5" s="46"/>
      <c r="GQ5" s="41"/>
      <c r="GR5" s="41"/>
    </row>
    <row r="6" spans="1:200" x14ac:dyDescent="0.35">
      <c r="C6" s="66" t="s">
        <v>5</v>
      </c>
      <c r="D6" s="46"/>
      <c r="E6" s="46"/>
      <c r="F6" s="46"/>
      <c r="G6" s="46"/>
      <c r="H6" s="46"/>
      <c r="I6" s="46"/>
      <c r="J6" s="46"/>
      <c r="K6" s="46"/>
      <c r="L6" s="46"/>
      <c r="M6" s="46"/>
      <c r="N6" s="46"/>
      <c r="O6" s="46"/>
      <c r="GQ6" s="41"/>
      <c r="GR6" s="41"/>
    </row>
    <row r="7" spans="1:200" x14ac:dyDescent="0.35">
      <c r="C7" s="66"/>
      <c r="D7" s="46"/>
      <c r="E7" s="46"/>
      <c r="F7" s="46"/>
      <c r="G7" s="46"/>
      <c r="H7" s="46"/>
      <c r="I7" s="46"/>
      <c r="J7" s="46"/>
      <c r="K7" s="46"/>
      <c r="L7" s="46"/>
      <c r="M7" s="46"/>
      <c r="N7" s="46"/>
      <c r="O7" s="46"/>
      <c r="GQ7" s="41"/>
      <c r="GR7" s="41"/>
    </row>
    <row r="8" spans="1:200" x14ac:dyDescent="0.35">
      <c r="D8" s="46"/>
      <c r="E8" s="46"/>
      <c r="F8" s="46"/>
      <c r="G8" s="46"/>
      <c r="H8" s="46"/>
      <c r="I8" s="46"/>
      <c r="J8" s="46"/>
      <c r="K8" s="46"/>
      <c r="L8" s="46"/>
      <c r="M8" s="46"/>
      <c r="N8" s="46"/>
      <c r="O8" s="46"/>
      <c r="GQ8" s="41"/>
      <c r="GR8" s="41"/>
    </row>
    <row r="9" spans="1:200" x14ac:dyDescent="0.35">
      <c r="A9" s="39" t="s">
        <v>1</v>
      </c>
      <c r="C9" s="65">
        <v>205410</v>
      </c>
      <c r="D9" s="65">
        <v>28890</v>
      </c>
      <c r="E9" s="65">
        <v>38430</v>
      </c>
      <c r="F9" s="65">
        <v>53800</v>
      </c>
      <c r="G9" s="65">
        <v>67790</v>
      </c>
      <c r="H9" s="65">
        <v>80070</v>
      </c>
      <c r="I9" s="65">
        <v>88650</v>
      </c>
      <c r="J9" s="65">
        <v>95260</v>
      </c>
      <c r="K9" s="65">
        <v>99850</v>
      </c>
      <c r="L9" s="65">
        <v>103300</v>
      </c>
      <c r="M9" s="65">
        <v>105890</v>
      </c>
      <c r="N9" s="65">
        <v>108140</v>
      </c>
      <c r="O9" s="65">
        <v>108360</v>
      </c>
      <c r="GP9" s="41"/>
      <c r="GQ9" s="41"/>
      <c r="GR9" s="41"/>
    </row>
    <row r="10" spans="1:200" x14ac:dyDescent="0.35">
      <c r="C10" s="65"/>
      <c r="D10" s="65"/>
      <c r="E10" s="65"/>
      <c r="F10" s="65"/>
      <c r="G10" s="65"/>
      <c r="H10" s="65"/>
      <c r="I10" s="65"/>
      <c r="J10" s="65"/>
      <c r="K10" s="65"/>
      <c r="L10" s="65"/>
      <c r="M10" s="65"/>
      <c r="N10" s="65"/>
      <c r="O10" s="65"/>
      <c r="GP10" s="41"/>
      <c r="GQ10" s="41"/>
      <c r="GR10" s="41"/>
    </row>
    <row r="11" spans="1:200" x14ac:dyDescent="0.35">
      <c r="A11" s="39" t="s">
        <v>6</v>
      </c>
      <c r="C11" s="65"/>
      <c r="D11" s="65"/>
      <c r="E11" s="65"/>
      <c r="F11" s="65"/>
      <c r="G11" s="65"/>
      <c r="H11" s="65"/>
      <c r="I11" s="65"/>
      <c r="J11" s="65"/>
      <c r="K11" s="65"/>
      <c r="L11" s="65"/>
      <c r="M11" s="65"/>
      <c r="N11" s="65"/>
      <c r="O11" s="65"/>
      <c r="GP11" s="41"/>
      <c r="GQ11" s="41"/>
      <c r="GR11" s="41"/>
    </row>
    <row r="12" spans="1:200" x14ac:dyDescent="0.35">
      <c r="A12" s="40" t="s">
        <v>7</v>
      </c>
      <c r="C12" s="65">
        <v>1820</v>
      </c>
      <c r="D12" s="65">
        <v>290</v>
      </c>
      <c r="E12" s="65">
        <v>380</v>
      </c>
      <c r="F12" s="65">
        <v>670</v>
      </c>
      <c r="G12" s="65">
        <v>820</v>
      </c>
      <c r="H12" s="65">
        <v>1010</v>
      </c>
      <c r="I12" s="65">
        <v>1120</v>
      </c>
      <c r="J12" s="65">
        <v>1160</v>
      </c>
      <c r="K12" s="65">
        <v>1180</v>
      </c>
      <c r="L12" s="65">
        <v>1180</v>
      </c>
      <c r="M12" s="65">
        <v>1180</v>
      </c>
      <c r="N12" s="65">
        <v>1190</v>
      </c>
      <c r="O12" s="65">
        <v>1170</v>
      </c>
      <c r="GP12" s="41"/>
      <c r="GQ12" s="41"/>
      <c r="GR12" s="41"/>
    </row>
    <row r="13" spans="1:200" x14ac:dyDescent="0.35">
      <c r="A13" s="40" t="s">
        <v>8</v>
      </c>
      <c r="C13" s="65">
        <v>18610</v>
      </c>
      <c r="D13" s="65">
        <v>2820</v>
      </c>
      <c r="E13" s="65">
        <v>3950</v>
      </c>
      <c r="F13" s="65">
        <v>6120</v>
      </c>
      <c r="G13" s="65">
        <v>8010</v>
      </c>
      <c r="H13" s="65">
        <v>9820</v>
      </c>
      <c r="I13" s="65">
        <v>10980</v>
      </c>
      <c r="J13" s="65">
        <v>11750</v>
      </c>
      <c r="K13" s="65">
        <v>12120</v>
      </c>
      <c r="L13" s="65">
        <v>12330</v>
      </c>
      <c r="M13" s="65">
        <v>12370</v>
      </c>
      <c r="N13" s="65">
        <v>12370</v>
      </c>
      <c r="O13" s="65">
        <v>12320</v>
      </c>
      <c r="GP13" s="41"/>
      <c r="GQ13" s="41"/>
      <c r="GR13" s="41"/>
    </row>
    <row r="14" spans="1:200" x14ac:dyDescent="0.35">
      <c r="A14" s="40" t="s">
        <v>9</v>
      </c>
      <c r="C14" s="65">
        <v>30930</v>
      </c>
      <c r="D14" s="65">
        <v>5000</v>
      </c>
      <c r="E14" s="65">
        <v>6760</v>
      </c>
      <c r="F14" s="65">
        <v>9630</v>
      </c>
      <c r="G14" s="65">
        <v>12330</v>
      </c>
      <c r="H14" s="65">
        <v>14680</v>
      </c>
      <c r="I14" s="65">
        <v>16390</v>
      </c>
      <c r="J14" s="65">
        <v>17700</v>
      </c>
      <c r="K14" s="65">
        <v>18570</v>
      </c>
      <c r="L14" s="65">
        <v>19290</v>
      </c>
      <c r="M14" s="65">
        <v>19780</v>
      </c>
      <c r="N14" s="65">
        <v>20300</v>
      </c>
      <c r="O14" s="65">
        <v>20450</v>
      </c>
      <c r="GP14" s="41"/>
      <c r="GQ14" s="41"/>
      <c r="GR14" s="41"/>
    </row>
    <row r="15" spans="1:200" x14ac:dyDescent="0.35">
      <c r="A15" s="40" t="s">
        <v>10</v>
      </c>
      <c r="C15" s="65">
        <v>32020</v>
      </c>
      <c r="D15" s="65">
        <v>4810</v>
      </c>
      <c r="E15" s="65">
        <v>6240</v>
      </c>
      <c r="F15" s="65">
        <v>8710</v>
      </c>
      <c r="G15" s="65">
        <v>11050</v>
      </c>
      <c r="H15" s="65">
        <v>13000</v>
      </c>
      <c r="I15" s="65">
        <v>14480</v>
      </c>
      <c r="J15" s="65">
        <v>15600</v>
      </c>
      <c r="K15" s="65">
        <v>16460</v>
      </c>
      <c r="L15" s="65">
        <v>17160</v>
      </c>
      <c r="M15" s="65">
        <v>17680</v>
      </c>
      <c r="N15" s="65">
        <v>18370</v>
      </c>
      <c r="O15" s="65">
        <v>18830</v>
      </c>
      <c r="GP15" s="41"/>
      <c r="GQ15" s="41"/>
      <c r="GR15" s="41"/>
    </row>
    <row r="16" spans="1:200" x14ac:dyDescent="0.35">
      <c r="A16" s="40" t="s">
        <v>11</v>
      </c>
      <c r="C16" s="65">
        <v>25270</v>
      </c>
      <c r="D16" s="65">
        <v>3640</v>
      </c>
      <c r="E16" s="65">
        <v>4760</v>
      </c>
      <c r="F16" s="65">
        <v>6540</v>
      </c>
      <c r="G16" s="65">
        <v>8240</v>
      </c>
      <c r="H16" s="65">
        <v>9710</v>
      </c>
      <c r="I16" s="65">
        <v>10670</v>
      </c>
      <c r="J16" s="65">
        <v>11540</v>
      </c>
      <c r="K16" s="65">
        <v>12170</v>
      </c>
      <c r="L16" s="65">
        <v>12640</v>
      </c>
      <c r="M16" s="65">
        <v>13060</v>
      </c>
      <c r="N16" s="65">
        <v>13390</v>
      </c>
      <c r="O16" s="65">
        <v>13600</v>
      </c>
      <c r="GP16" s="41"/>
      <c r="GQ16" s="41"/>
      <c r="GR16" s="41"/>
    </row>
    <row r="17" spans="1:200" x14ac:dyDescent="0.35">
      <c r="A17" s="40" t="s">
        <v>12</v>
      </c>
      <c r="C17" s="65">
        <v>20340</v>
      </c>
      <c r="D17" s="65">
        <v>2930</v>
      </c>
      <c r="E17" s="65">
        <v>3940</v>
      </c>
      <c r="F17" s="65">
        <v>5340</v>
      </c>
      <c r="G17" s="65">
        <v>6600</v>
      </c>
      <c r="H17" s="65">
        <v>7680</v>
      </c>
      <c r="I17" s="65">
        <v>8460</v>
      </c>
      <c r="J17" s="65">
        <v>9080</v>
      </c>
      <c r="K17" s="65">
        <v>9540</v>
      </c>
      <c r="L17" s="65">
        <v>9910</v>
      </c>
      <c r="M17" s="65">
        <v>10220</v>
      </c>
      <c r="N17" s="65">
        <v>10410</v>
      </c>
      <c r="O17" s="65">
        <v>10510</v>
      </c>
      <c r="GP17" s="41"/>
      <c r="GQ17" s="41"/>
      <c r="GR17" s="41"/>
    </row>
    <row r="18" spans="1:200" x14ac:dyDescent="0.35">
      <c r="A18" s="40" t="s">
        <v>13</v>
      </c>
      <c r="C18" s="65">
        <v>18690</v>
      </c>
      <c r="D18" s="65">
        <v>2830</v>
      </c>
      <c r="E18" s="65">
        <v>3710</v>
      </c>
      <c r="F18" s="65">
        <v>4950</v>
      </c>
      <c r="G18" s="65">
        <v>6130</v>
      </c>
      <c r="H18" s="65">
        <v>7090</v>
      </c>
      <c r="I18" s="65">
        <v>7770</v>
      </c>
      <c r="J18" s="65">
        <v>8300</v>
      </c>
      <c r="K18" s="65">
        <v>8740</v>
      </c>
      <c r="L18" s="65">
        <v>9040</v>
      </c>
      <c r="M18" s="65">
        <v>9290</v>
      </c>
      <c r="N18" s="65">
        <v>9470</v>
      </c>
      <c r="O18" s="65">
        <v>9480</v>
      </c>
      <c r="GM18" s="41"/>
      <c r="GN18" s="41"/>
      <c r="GO18" s="41"/>
      <c r="GP18" s="41"/>
      <c r="GQ18" s="41"/>
      <c r="GR18" s="41"/>
    </row>
    <row r="19" spans="1:200" x14ac:dyDescent="0.35">
      <c r="A19" s="40" t="s">
        <v>14</v>
      </c>
      <c r="C19" s="65">
        <v>20330</v>
      </c>
      <c r="D19" s="65">
        <v>2870</v>
      </c>
      <c r="E19" s="65">
        <v>3800</v>
      </c>
      <c r="F19" s="65">
        <v>5190</v>
      </c>
      <c r="G19" s="65">
        <v>6390</v>
      </c>
      <c r="H19" s="65">
        <v>7440</v>
      </c>
      <c r="I19" s="65">
        <v>8210</v>
      </c>
      <c r="J19" s="65">
        <v>8790</v>
      </c>
      <c r="K19" s="65">
        <v>9210</v>
      </c>
      <c r="L19" s="65">
        <v>9500</v>
      </c>
      <c r="M19" s="65">
        <v>9790</v>
      </c>
      <c r="N19" s="65">
        <v>9940</v>
      </c>
      <c r="O19" s="65">
        <v>9820</v>
      </c>
      <c r="GM19" s="41"/>
      <c r="GN19" s="41"/>
      <c r="GO19" s="41"/>
      <c r="GP19" s="41"/>
      <c r="GQ19" s="41"/>
      <c r="GR19" s="41"/>
    </row>
    <row r="20" spans="1:200" x14ac:dyDescent="0.35">
      <c r="A20" s="40" t="s">
        <v>15</v>
      </c>
      <c r="C20" s="65">
        <v>17810</v>
      </c>
      <c r="D20" s="65">
        <v>2310</v>
      </c>
      <c r="E20" s="65">
        <v>3090</v>
      </c>
      <c r="F20" s="65">
        <v>4170</v>
      </c>
      <c r="G20" s="65">
        <v>5130</v>
      </c>
      <c r="H20" s="65">
        <v>5970</v>
      </c>
      <c r="I20" s="65">
        <v>6510</v>
      </c>
      <c r="J20" s="65">
        <v>6960</v>
      </c>
      <c r="K20" s="65">
        <v>7270</v>
      </c>
      <c r="L20" s="65">
        <v>7470</v>
      </c>
      <c r="M20" s="65">
        <v>7640</v>
      </c>
      <c r="N20" s="65">
        <v>7730</v>
      </c>
      <c r="O20" s="65">
        <v>7570</v>
      </c>
      <c r="GM20" s="41"/>
      <c r="GN20" s="41"/>
      <c r="GO20" s="41"/>
      <c r="GP20" s="41"/>
      <c r="GQ20" s="41"/>
      <c r="GR20" s="41"/>
    </row>
    <row r="21" spans="1:200" x14ac:dyDescent="0.35">
      <c r="A21" s="40" t="s">
        <v>44</v>
      </c>
      <c r="C21" s="65">
        <v>19580</v>
      </c>
      <c r="D21" s="65">
        <v>1400</v>
      </c>
      <c r="E21" s="65">
        <v>1810</v>
      </c>
      <c r="F21" s="65">
        <v>2480</v>
      </c>
      <c r="G21" s="65">
        <v>3090</v>
      </c>
      <c r="H21" s="65">
        <v>3680</v>
      </c>
      <c r="I21" s="65">
        <v>4060</v>
      </c>
      <c r="J21" s="65">
        <v>4380</v>
      </c>
      <c r="K21" s="65">
        <v>4580</v>
      </c>
      <c r="L21" s="65">
        <v>4780</v>
      </c>
      <c r="M21" s="65">
        <v>4890</v>
      </c>
      <c r="N21" s="65">
        <v>4960</v>
      </c>
      <c r="O21" s="65">
        <v>4620</v>
      </c>
      <c r="GM21" s="41"/>
      <c r="GN21" s="41"/>
      <c r="GO21" s="41"/>
      <c r="GP21" s="41"/>
      <c r="GQ21" s="41"/>
      <c r="GR21" s="41"/>
    </row>
    <row r="22" spans="1:200" x14ac:dyDescent="0.35">
      <c r="C22" s="65"/>
      <c r="D22" s="65"/>
      <c r="E22" s="65"/>
      <c r="F22" s="65"/>
      <c r="G22" s="65"/>
      <c r="H22" s="65"/>
      <c r="I22" s="65"/>
      <c r="J22" s="65"/>
      <c r="K22" s="65"/>
      <c r="L22" s="65"/>
      <c r="M22" s="65"/>
      <c r="N22" s="65"/>
      <c r="O22" s="65"/>
      <c r="GM22" s="41"/>
      <c r="GN22" s="41"/>
      <c r="GO22" s="41"/>
      <c r="GP22" s="41"/>
      <c r="GQ22" s="41"/>
      <c r="GR22" s="41"/>
    </row>
    <row r="23" spans="1:200" x14ac:dyDescent="0.35">
      <c r="A23" s="40" t="s">
        <v>16</v>
      </c>
      <c r="C23" s="65">
        <v>37400</v>
      </c>
      <c r="D23" s="65">
        <v>3710</v>
      </c>
      <c r="E23" s="65">
        <v>4890</v>
      </c>
      <c r="F23" s="65">
        <v>6650</v>
      </c>
      <c r="G23" s="65">
        <v>8220</v>
      </c>
      <c r="H23" s="65">
        <v>9650</v>
      </c>
      <c r="I23" s="65">
        <v>10570</v>
      </c>
      <c r="J23" s="65">
        <v>11340</v>
      </c>
      <c r="K23" s="65">
        <v>11850</v>
      </c>
      <c r="L23" s="65">
        <v>12250</v>
      </c>
      <c r="M23" s="65">
        <v>12530</v>
      </c>
      <c r="N23" s="65">
        <v>12690</v>
      </c>
      <c r="O23" s="65">
        <v>12190</v>
      </c>
      <c r="GM23" s="41"/>
      <c r="GN23" s="41"/>
      <c r="GO23" s="41"/>
      <c r="GP23" s="41"/>
      <c r="GQ23" s="41"/>
      <c r="GR23" s="41"/>
    </row>
    <row r="24" spans="1:200" x14ac:dyDescent="0.35">
      <c r="C24" s="65"/>
      <c r="D24" s="65"/>
      <c r="E24" s="65"/>
      <c r="F24" s="65"/>
      <c r="G24" s="65"/>
      <c r="H24" s="65"/>
      <c r="I24" s="65"/>
      <c r="J24" s="65"/>
      <c r="K24" s="65"/>
      <c r="L24" s="65"/>
      <c r="M24" s="65"/>
      <c r="N24" s="65"/>
      <c r="O24" s="65"/>
      <c r="GM24" s="41"/>
      <c r="GN24" s="41"/>
      <c r="GO24" s="41"/>
      <c r="GP24" s="41"/>
      <c r="GQ24" s="41"/>
      <c r="GR24" s="41"/>
    </row>
    <row r="25" spans="1:200" x14ac:dyDescent="0.35">
      <c r="A25" s="40" t="s">
        <v>17</v>
      </c>
      <c r="C25" s="65">
        <v>3690</v>
      </c>
      <c r="D25" s="65">
        <v>530</v>
      </c>
      <c r="E25" s="65">
        <v>710</v>
      </c>
      <c r="F25" s="65">
        <v>960</v>
      </c>
      <c r="G25" s="65">
        <v>1180</v>
      </c>
      <c r="H25" s="65">
        <v>1390</v>
      </c>
      <c r="I25" s="65">
        <v>1530</v>
      </c>
      <c r="J25" s="65">
        <v>1660</v>
      </c>
      <c r="K25" s="65">
        <v>1750</v>
      </c>
      <c r="L25" s="65">
        <v>1790</v>
      </c>
      <c r="M25" s="65">
        <v>1850</v>
      </c>
      <c r="N25" s="65">
        <v>1880</v>
      </c>
      <c r="O25" s="65">
        <v>1890</v>
      </c>
      <c r="GP25" s="41"/>
      <c r="GQ25" s="41"/>
      <c r="GR25" s="41"/>
    </row>
    <row r="26" spans="1:200" x14ac:dyDescent="0.35">
      <c r="A26" s="40" t="s">
        <v>18</v>
      </c>
      <c r="C26" s="65">
        <v>3630</v>
      </c>
      <c r="D26" s="65">
        <v>570</v>
      </c>
      <c r="E26" s="65">
        <v>700</v>
      </c>
      <c r="F26" s="65">
        <v>970</v>
      </c>
      <c r="G26" s="65">
        <v>1200</v>
      </c>
      <c r="H26" s="65">
        <v>1410</v>
      </c>
      <c r="I26" s="65">
        <v>1530</v>
      </c>
      <c r="J26" s="65">
        <v>1650</v>
      </c>
      <c r="K26" s="65">
        <v>1690</v>
      </c>
      <c r="L26" s="65">
        <v>1750</v>
      </c>
      <c r="M26" s="65">
        <v>1780</v>
      </c>
      <c r="N26" s="65">
        <v>1820</v>
      </c>
      <c r="O26" s="65">
        <v>1850</v>
      </c>
      <c r="GP26" s="41"/>
      <c r="GQ26" s="41"/>
      <c r="GR26" s="41"/>
    </row>
    <row r="27" spans="1:200" x14ac:dyDescent="0.35">
      <c r="A27" s="40" t="s">
        <v>19</v>
      </c>
      <c r="C27" s="65">
        <v>3640</v>
      </c>
      <c r="D27" s="65">
        <v>560</v>
      </c>
      <c r="E27" s="65">
        <v>730</v>
      </c>
      <c r="F27" s="65">
        <v>940</v>
      </c>
      <c r="G27" s="65">
        <v>1200</v>
      </c>
      <c r="H27" s="65">
        <v>1350</v>
      </c>
      <c r="I27" s="65">
        <v>1470</v>
      </c>
      <c r="J27" s="65">
        <v>1560</v>
      </c>
      <c r="K27" s="65">
        <v>1680</v>
      </c>
      <c r="L27" s="65">
        <v>1750</v>
      </c>
      <c r="M27" s="65">
        <v>1800</v>
      </c>
      <c r="N27" s="65">
        <v>1820</v>
      </c>
      <c r="O27" s="65">
        <v>1830</v>
      </c>
      <c r="GP27" s="41"/>
      <c r="GQ27" s="41"/>
      <c r="GR27" s="41"/>
    </row>
    <row r="28" spans="1:200" x14ac:dyDescent="0.35">
      <c r="A28" s="40" t="s">
        <v>20</v>
      </c>
      <c r="C28" s="65">
        <v>3830</v>
      </c>
      <c r="D28" s="65">
        <v>580</v>
      </c>
      <c r="E28" s="65">
        <v>770</v>
      </c>
      <c r="F28" s="65">
        <v>1040</v>
      </c>
      <c r="G28" s="65">
        <v>1270</v>
      </c>
      <c r="H28" s="65">
        <v>1480</v>
      </c>
      <c r="I28" s="65">
        <v>1630</v>
      </c>
      <c r="J28" s="65">
        <v>1720</v>
      </c>
      <c r="K28" s="65">
        <v>1800</v>
      </c>
      <c r="L28" s="65">
        <v>1850</v>
      </c>
      <c r="M28" s="65">
        <v>1910</v>
      </c>
      <c r="N28" s="65">
        <v>1960</v>
      </c>
      <c r="O28" s="65">
        <v>1940</v>
      </c>
      <c r="GP28" s="41"/>
      <c r="GQ28" s="41"/>
      <c r="GR28" s="41"/>
    </row>
    <row r="29" spans="1:200" x14ac:dyDescent="0.35">
      <c r="A29" s="40" t="s">
        <v>21</v>
      </c>
      <c r="C29" s="65">
        <v>3900</v>
      </c>
      <c r="D29" s="65">
        <v>600</v>
      </c>
      <c r="E29" s="65">
        <v>810</v>
      </c>
      <c r="F29" s="65">
        <v>1040</v>
      </c>
      <c r="G29" s="65">
        <v>1290</v>
      </c>
      <c r="H29" s="65">
        <v>1460</v>
      </c>
      <c r="I29" s="65">
        <v>1610</v>
      </c>
      <c r="J29" s="65">
        <v>1720</v>
      </c>
      <c r="K29" s="65">
        <v>1810</v>
      </c>
      <c r="L29" s="65">
        <v>1900</v>
      </c>
      <c r="M29" s="65">
        <v>1960</v>
      </c>
      <c r="N29" s="65">
        <v>1980</v>
      </c>
      <c r="O29" s="65">
        <v>1980</v>
      </c>
      <c r="GP29" s="41"/>
      <c r="GQ29" s="41"/>
      <c r="GR29" s="41"/>
    </row>
    <row r="30" spans="1:200" x14ac:dyDescent="0.35">
      <c r="A30" s="40" t="s">
        <v>22</v>
      </c>
      <c r="C30" s="65">
        <v>4060</v>
      </c>
      <c r="D30" s="65">
        <v>600</v>
      </c>
      <c r="E30" s="65">
        <v>800</v>
      </c>
      <c r="F30" s="65">
        <v>1030</v>
      </c>
      <c r="G30" s="65">
        <v>1310</v>
      </c>
      <c r="H30" s="65">
        <v>1500</v>
      </c>
      <c r="I30" s="65">
        <v>1660</v>
      </c>
      <c r="J30" s="65">
        <v>1750</v>
      </c>
      <c r="K30" s="65">
        <v>1860</v>
      </c>
      <c r="L30" s="65">
        <v>1930</v>
      </c>
      <c r="M30" s="65">
        <v>1980</v>
      </c>
      <c r="N30" s="65">
        <v>2000</v>
      </c>
      <c r="O30" s="65">
        <v>1990</v>
      </c>
      <c r="GP30" s="41"/>
      <c r="GQ30" s="41"/>
      <c r="GR30" s="41"/>
    </row>
    <row r="31" spans="1:200" x14ac:dyDescent="0.35">
      <c r="A31" s="40" t="s">
        <v>23</v>
      </c>
      <c r="C31" s="65">
        <v>4020</v>
      </c>
      <c r="D31" s="65">
        <v>610</v>
      </c>
      <c r="E31" s="65">
        <v>770</v>
      </c>
      <c r="F31" s="65">
        <v>1070</v>
      </c>
      <c r="G31" s="65">
        <v>1320</v>
      </c>
      <c r="H31" s="65">
        <v>1530</v>
      </c>
      <c r="I31" s="65">
        <v>1680</v>
      </c>
      <c r="J31" s="65">
        <v>1780</v>
      </c>
      <c r="K31" s="65">
        <v>1880</v>
      </c>
      <c r="L31" s="65">
        <v>1940</v>
      </c>
      <c r="M31" s="65">
        <v>1990</v>
      </c>
      <c r="N31" s="65">
        <v>2020</v>
      </c>
      <c r="O31" s="65">
        <v>1980</v>
      </c>
      <c r="GP31" s="41"/>
      <c r="GQ31" s="41"/>
      <c r="GR31" s="41"/>
    </row>
    <row r="32" spans="1:200" x14ac:dyDescent="0.35">
      <c r="A32" s="40" t="s">
        <v>24</v>
      </c>
      <c r="C32" s="65">
        <v>4330</v>
      </c>
      <c r="D32" s="65">
        <v>610</v>
      </c>
      <c r="E32" s="65">
        <v>790</v>
      </c>
      <c r="F32" s="65">
        <v>1110</v>
      </c>
      <c r="G32" s="65">
        <v>1360</v>
      </c>
      <c r="H32" s="65">
        <v>1570</v>
      </c>
      <c r="I32" s="65">
        <v>1770</v>
      </c>
      <c r="J32" s="65">
        <v>1880</v>
      </c>
      <c r="K32" s="65">
        <v>1950</v>
      </c>
      <c r="L32" s="65">
        <v>2010</v>
      </c>
      <c r="M32" s="65">
        <v>2080</v>
      </c>
      <c r="N32" s="65">
        <v>2130</v>
      </c>
      <c r="O32" s="65">
        <v>2130</v>
      </c>
      <c r="GP32" s="41"/>
      <c r="GQ32" s="41"/>
      <c r="GR32" s="41"/>
    </row>
    <row r="33" spans="1:200" x14ac:dyDescent="0.35">
      <c r="A33" s="40" t="s">
        <v>25</v>
      </c>
      <c r="C33" s="65">
        <v>4030</v>
      </c>
      <c r="D33" s="65">
        <v>530</v>
      </c>
      <c r="E33" s="65">
        <v>700</v>
      </c>
      <c r="F33" s="65">
        <v>990</v>
      </c>
      <c r="G33" s="65">
        <v>1230</v>
      </c>
      <c r="H33" s="65">
        <v>1420</v>
      </c>
      <c r="I33" s="65">
        <v>1560</v>
      </c>
      <c r="J33" s="65">
        <v>1710</v>
      </c>
      <c r="K33" s="65">
        <v>1790</v>
      </c>
      <c r="L33" s="65">
        <v>1840</v>
      </c>
      <c r="M33" s="65">
        <v>1890</v>
      </c>
      <c r="N33" s="65">
        <v>1920</v>
      </c>
      <c r="O33" s="65">
        <v>1910</v>
      </c>
      <c r="GP33" s="41"/>
      <c r="GQ33" s="41"/>
      <c r="GR33" s="41"/>
    </row>
    <row r="34" spans="1:200" x14ac:dyDescent="0.35">
      <c r="A34" s="40" t="s">
        <v>26</v>
      </c>
      <c r="C34" s="65">
        <v>3910</v>
      </c>
      <c r="D34" s="65">
        <v>520</v>
      </c>
      <c r="E34" s="65">
        <v>740</v>
      </c>
      <c r="F34" s="65">
        <v>1000</v>
      </c>
      <c r="G34" s="65">
        <v>1180</v>
      </c>
      <c r="H34" s="65">
        <v>1420</v>
      </c>
      <c r="I34" s="65">
        <v>1540</v>
      </c>
      <c r="J34" s="65">
        <v>1670</v>
      </c>
      <c r="K34" s="65">
        <v>1730</v>
      </c>
      <c r="L34" s="65">
        <v>1780</v>
      </c>
      <c r="M34" s="65">
        <v>1850</v>
      </c>
      <c r="N34" s="65">
        <v>1870</v>
      </c>
      <c r="O34" s="65">
        <v>1820</v>
      </c>
      <c r="GP34" s="41"/>
      <c r="GQ34" s="41"/>
      <c r="GR34" s="41"/>
    </row>
    <row r="35" spans="1:200" x14ac:dyDescent="0.35">
      <c r="A35" s="40" t="s">
        <v>27</v>
      </c>
      <c r="C35" s="65">
        <v>3660</v>
      </c>
      <c r="D35" s="65">
        <v>530</v>
      </c>
      <c r="E35" s="65">
        <v>680</v>
      </c>
      <c r="F35" s="65">
        <v>910</v>
      </c>
      <c r="G35" s="65">
        <v>1150</v>
      </c>
      <c r="H35" s="65">
        <v>1280</v>
      </c>
      <c r="I35" s="65">
        <v>1410</v>
      </c>
      <c r="J35" s="65">
        <v>1500</v>
      </c>
      <c r="K35" s="65">
        <v>1550</v>
      </c>
      <c r="L35" s="65">
        <v>1580</v>
      </c>
      <c r="M35" s="65">
        <v>1620</v>
      </c>
      <c r="N35" s="65">
        <v>1660</v>
      </c>
      <c r="O35" s="65">
        <v>1640</v>
      </c>
      <c r="GP35" s="41"/>
      <c r="GQ35" s="41"/>
      <c r="GR35" s="41"/>
    </row>
    <row r="36" spans="1:200" x14ac:dyDescent="0.35">
      <c r="A36" s="40" t="s">
        <v>28</v>
      </c>
      <c r="C36" s="65">
        <v>3680</v>
      </c>
      <c r="D36" s="65">
        <v>470</v>
      </c>
      <c r="E36" s="65">
        <v>640</v>
      </c>
      <c r="F36" s="65">
        <v>910</v>
      </c>
      <c r="G36" s="65">
        <v>1090</v>
      </c>
      <c r="H36" s="65">
        <v>1270</v>
      </c>
      <c r="I36" s="65">
        <v>1370</v>
      </c>
      <c r="J36" s="65">
        <v>1480</v>
      </c>
      <c r="K36" s="65">
        <v>1560</v>
      </c>
      <c r="L36" s="65">
        <v>1600</v>
      </c>
      <c r="M36" s="65">
        <v>1630</v>
      </c>
      <c r="N36" s="65">
        <v>1650</v>
      </c>
      <c r="O36" s="65">
        <v>1610</v>
      </c>
      <c r="GP36" s="41"/>
      <c r="GQ36" s="41"/>
      <c r="GR36" s="41"/>
    </row>
    <row r="37" spans="1:200" x14ac:dyDescent="0.35">
      <c r="A37" s="40" t="s">
        <v>29</v>
      </c>
      <c r="C37" s="65">
        <v>3670</v>
      </c>
      <c r="D37" s="65">
        <v>500</v>
      </c>
      <c r="E37" s="65">
        <v>660</v>
      </c>
      <c r="F37" s="65">
        <v>890</v>
      </c>
      <c r="G37" s="65">
        <v>1060</v>
      </c>
      <c r="H37" s="65">
        <v>1260</v>
      </c>
      <c r="I37" s="65">
        <v>1370</v>
      </c>
      <c r="J37" s="65">
        <v>1490</v>
      </c>
      <c r="K37" s="65">
        <v>1560</v>
      </c>
      <c r="L37" s="65">
        <v>1600</v>
      </c>
      <c r="M37" s="65">
        <v>1630</v>
      </c>
      <c r="N37" s="65">
        <v>1640</v>
      </c>
      <c r="O37" s="65">
        <v>1610</v>
      </c>
      <c r="GP37" s="41"/>
      <c r="GQ37" s="41"/>
      <c r="GR37" s="41"/>
    </row>
    <row r="38" spans="1:200" x14ac:dyDescent="0.35">
      <c r="A38" s="40" t="s">
        <v>30</v>
      </c>
      <c r="C38" s="65">
        <v>3540</v>
      </c>
      <c r="D38" s="65">
        <v>430</v>
      </c>
      <c r="E38" s="65">
        <v>590</v>
      </c>
      <c r="F38" s="65">
        <v>820</v>
      </c>
      <c r="G38" s="65">
        <v>990</v>
      </c>
      <c r="H38" s="65">
        <v>1160</v>
      </c>
      <c r="I38" s="65">
        <v>1280</v>
      </c>
      <c r="J38" s="65">
        <v>1350</v>
      </c>
      <c r="K38" s="65">
        <v>1400</v>
      </c>
      <c r="L38" s="65">
        <v>1430</v>
      </c>
      <c r="M38" s="65">
        <v>1490</v>
      </c>
      <c r="N38" s="65">
        <v>1480</v>
      </c>
      <c r="O38" s="65">
        <v>1460</v>
      </c>
      <c r="GP38" s="41"/>
      <c r="GQ38" s="41"/>
      <c r="GR38" s="41"/>
    </row>
    <row r="39" spans="1:200" x14ac:dyDescent="0.35">
      <c r="A39" s="40" t="s">
        <v>31</v>
      </c>
      <c r="C39" s="65">
        <v>3260</v>
      </c>
      <c r="D39" s="65">
        <v>370</v>
      </c>
      <c r="E39" s="65">
        <v>510</v>
      </c>
      <c r="F39" s="65">
        <v>650</v>
      </c>
      <c r="G39" s="65">
        <v>840</v>
      </c>
      <c r="H39" s="65">
        <v>990</v>
      </c>
      <c r="I39" s="65">
        <v>1090</v>
      </c>
      <c r="J39" s="65">
        <v>1150</v>
      </c>
      <c r="K39" s="65">
        <v>1210</v>
      </c>
      <c r="L39" s="65">
        <v>1260</v>
      </c>
      <c r="M39" s="65">
        <v>1280</v>
      </c>
      <c r="N39" s="65">
        <v>1300</v>
      </c>
      <c r="O39" s="65">
        <v>1250</v>
      </c>
      <c r="GP39" s="41"/>
      <c r="GQ39" s="41"/>
      <c r="GR39" s="41"/>
    </row>
    <row r="40" spans="1:200" x14ac:dyDescent="0.35">
      <c r="A40" s="40" t="s">
        <v>32</v>
      </c>
      <c r="C40" s="65">
        <v>3340</v>
      </c>
      <c r="D40" s="65">
        <v>350</v>
      </c>
      <c r="E40" s="65">
        <v>460</v>
      </c>
      <c r="F40" s="65">
        <v>620</v>
      </c>
      <c r="G40" s="65">
        <v>770</v>
      </c>
      <c r="H40" s="65">
        <v>920</v>
      </c>
      <c r="I40" s="65">
        <v>1000</v>
      </c>
      <c r="J40" s="65">
        <v>1090</v>
      </c>
      <c r="K40" s="65">
        <v>1140</v>
      </c>
      <c r="L40" s="65">
        <v>1210</v>
      </c>
      <c r="M40" s="65">
        <v>1240</v>
      </c>
      <c r="N40" s="65">
        <v>1270</v>
      </c>
      <c r="O40" s="65">
        <v>1200</v>
      </c>
      <c r="GP40" s="41"/>
      <c r="GQ40" s="41"/>
      <c r="GR40" s="41"/>
    </row>
    <row r="41" spans="1:200" x14ac:dyDescent="0.35">
      <c r="A41" s="40" t="s">
        <v>33</v>
      </c>
      <c r="C41" s="65">
        <v>3150</v>
      </c>
      <c r="D41" s="65">
        <v>330</v>
      </c>
      <c r="E41" s="65">
        <v>410</v>
      </c>
      <c r="F41" s="65">
        <v>580</v>
      </c>
      <c r="G41" s="65">
        <v>710</v>
      </c>
      <c r="H41" s="65">
        <v>810</v>
      </c>
      <c r="I41" s="65">
        <v>930</v>
      </c>
      <c r="J41" s="65">
        <v>980</v>
      </c>
      <c r="K41" s="65">
        <v>1040</v>
      </c>
      <c r="L41" s="65">
        <v>1080</v>
      </c>
      <c r="M41" s="65">
        <v>1090</v>
      </c>
      <c r="N41" s="65">
        <v>1100</v>
      </c>
      <c r="O41" s="65">
        <v>1050</v>
      </c>
      <c r="GP41" s="41"/>
      <c r="GQ41" s="41"/>
      <c r="GR41" s="41"/>
    </row>
    <row r="42" spans="1:200" x14ac:dyDescent="0.35">
      <c r="A42" s="40" t="s">
        <v>34</v>
      </c>
      <c r="C42" s="65">
        <v>3100</v>
      </c>
      <c r="D42" s="65">
        <v>280</v>
      </c>
      <c r="E42" s="65">
        <v>360</v>
      </c>
      <c r="F42" s="65">
        <v>480</v>
      </c>
      <c r="G42" s="65">
        <v>610</v>
      </c>
      <c r="H42" s="65">
        <v>720</v>
      </c>
      <c r="I42" s="65">
        <v>780</v>
      </c>
      <c r="J42" s="65">
        <v>840</v>
      </c>
      <c r="K42" s="65">
        <v>870</v>
      </c>
      <c r="L42" s="65">
        <v>920</v>
      </c>
      <c r="M42" s="65">
        <v>960</v>
      </c>
      <c r="N42" s="65">
        <v>960</v>
      </c>
      <c r="O42" s="65">
        <v>890</v>
      </c>
      <c r="GP42" s="41"/>
      <c r="GQ42" s="41"/>
      <c r="GR42" s="41"/>
    </row>
    <row r="43" spans="1:200" x14ac:dyDescent="0.35">
      <c r="A43" s="40" t="s">
        <v>35</v>
      </c>
      <c r="C43" s="65">
        <v>2870</v>
      </c>
      <c r="D43" s="65">
        <v>190</v>
      </c>
      <c r="E43" s="65">
        <v>250</v>
      </c>
      <c r="F43" s="65">
        <v>360</v>
      </c>
      <c r="G43" s="65">
        <v>450</v>
      </c>
      <c r="H43" s="65">
        <v>550</v>
      </c>
      <c r="I43" s="65">
        <v>600</v>
      </c>
      <c r="J43" s="65">
        <v>650</v>
      </c>
      <c r="K43" s="65">
        <v>680</v>
      </c>
      <c r="L43" s="65">
        <v>690</v>
      </c>
      <c r="M43" s="65">
        <v>710</v>
      </c>
      <c r="N43" s="65">
        <v>710</v>
      </c>
      <c r="O43" s="65">
        <v>670</v>
      </c>
      <c r="GP43" s="41"/>
      <c r="GQ43" s="41"/>
      <c r="GR43" s="41"/>
    </row>
    <row r="44" spans="1:200" x14ac:dyDescent="0.35">
      <c r="A44" s="40" t="s">
        <v>36</v>
      </c>
      <c r="C44" s="65">
        <v>2930</v>
      </c>
      <c r="D44" s="65">
        <v>160</v>
      </c>
      <c r="E44" s="65">
        <v>190</v>
      </c>
      <c r="F44" s="65">
        <v>280</v>
      </c>
      <c r="G44" s="65">
        <v>340</v>
      </c>
      <c r="H44" s="65">
        <v>390</v>
      </c>
      <c r="I44" s="65">
        <v>430</v>
      </c>
      <c r="J44" s="65">
        <v>480</v>
      </c>
      <c r="K44" s="65">
        <v>500</v>
      </c>
      <c r="L44" s="65">
        <v>510</v>
      </c>
      <c r="M44" s="65">
        <v>510</v>
      </c>
      <c r="N44" s="65">
        <v>530</v>
      </c>
      <c r="O44" s="65">
        <v>460</v>
      </c>
      <c r="GP44" s="41"/>
      <c r="GQ44" s="41"/>
      <c r="GR44" s="41"/>
    </row>
    <row r="45" spans="1:200" x14ac:dyDescent="0.35">
      <c r="A45" s="40" t="s">
        <v>37</v>
      </c>
      <c r="C45" s="65">
        <v>4190</v>
      </c>
      <c r="D45" s="65">
        <v>90</v>
      </c>
      <c r="E45" s="65">
        <v>130</v>
      </c>
      <c r="F45" s="65">
        <v>170</v>
      </c>
      <c r="G45" s="65">
        <v>220</v>
      </c>
      <c r="H45" s="65">
        <v>290</v>
      </c>
      <c r="I45" s="65">
        <v>320</v>
      </c>
      <c r="J45" s="65">
        <v>340</v>
      </c>
      <c r="K45" s="65">
        <v>350</v>
      </c>
      <c r="L45" s="65">
        <v>360</v>
      </c>
      <c r="M45" s="65">
        <v>390</v>
      </c>
      <c r="N45" s="65">
        <v>400</v>
      </c>
      <c r="O45" s="65">
        <v>360</v>
      </c>
      <c r="GP45" s="41"/>
      <c r="GQ45" s="41"/>
      <c r="GR45" s="41"/>
    </row>
    <row r="46" spans="1:200" x14ac:dyDescent="0.35">
      <c r="A46" s="36"/>
      <c r="B46" s="36"/>
      <c r="C46" s="36"/>
      <c r="D46" s="36"/>
      <c r="E46" s="36"/>
      <c r="F46" s="36"/>
      <c r="G46" s="36"/>
      <c r="H46" s="36"/>
      <c r="I46" s="36"/>
      <c r="J46" s="36"/>
      <c r="K46" s="36"/>
      <c r="L46" s="36"/>
      <c r="M46" s="36"/>
      <c r="N46" s="36"/>
      <c r="O46" s="36"/>
    </row>
    <row r="47" spans="1:200" ht="14.5" customHeight="1" x14ac:dyDescent="0.35">
      <c r="A47" s="40" t="s">
        <v>38</v>
      </c>
      <c r="B47" s="46"/>
      <c r="C47" s="46"/>
      <c r="D47" s="46"/>
      <c r="E47" s="46"/>
      <c r="F47" s="46"/>
      <c r="G47" s="46"/>
      <c r="H47" s="46"/>
      <c r="I47" s="46"/>
      <c r="J47" s="46"/>
      <c r="K47" s="46"/>
      <c r="L47" s="46"/>
      <c r="M47" s="46"/>
      <c r="N47" s="46"/>
      <c r="O47" s="46"/>
    </row>
    <row r="48" spans="1:200"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23" ht="14.5" customHeight="1" x14ac:dyDescent="0.35">
      <c r="A49" s="40" t="s">
        <v>48</v>
      </c>
      <c r="B49" s="40"/>
      <c r="C49" s="41"/>
      <c r="D49" s="41"/>
      <c r="E49" s="41"/>
      <c r="F49" s="41"/>
      <c r="J49" s="41"/>
      <c r="K49" s="41"/>
      <c r="O49" s="41"/>
      <c r="GS49" s="40"/>
      <c r="GT49" s="40"/>
      <c r="GU49" s="40"/>
      <c r="GV49" s="40"/>
      <c r="GW49" s="40"/>
      <c r="GX49" s="40"/>
      <c r="GY49" s="40"/>
      <c r="GZ49" s="40"/>
      <c r="HA49" s="40"/>
      <c r="HB49" s="40"/>
      <c r="HC49" s="40"/>
      <c r="HD49" s="40"/>
      <c r="HE49" s="40"/>
      <c r="HF49" s="40"/>
      <c r="HG49" s="40"/>
      <c r="HH49" s="40"/>
      <c r="HI49" s="40"/>
      <c r="HJ49" s="40"/>
      <c r="HK49" s="40"/>
      <c r="HL49" s="40"/>
      <c r="HM49" s="40"/>
      <c r="HN49" s="40"/>
      <c r="HO49" s="40"/>
    </row>
    <row r="50" spans="1:223" ht="14.5" customHeight="1" x14ac:dyDescent="0.35">
      <c r="A50" s="40" t="s">
        <v>40</v>
      </c>
      <c r="GS50" s="40"/>
      <c r="GT50" s="40"/>
      <c r="GU50" s="40"/>
      <c r="GV50" s="40"/>
      <c r="GW50" s="40"/>
      <c r="GX50" s="40"/>
      <c r="GY50" s="40"/>
      <c r="GZ50" s="40"/>
      <c r="HA50" s="40"/>
      <c r="HB50" s="40"/>
      <c r="HC50" s="40"/>
      <c r="HD50" s="40"/>
      <c r="HE50" s="40"/>
      <c r="HF50" s="40"/>
      <c r="HG50" s="40"/>
      <c r="HH50" s="40"/>
      <c r="HI50" s="40"/>
      <c r="HJ50" s="40"/>
      <c r="HK50" s="40"/>
      <c r="HL50" s="40"/>
      <c r="HM50" s="40"/>
      <c r="HN50" s="40"/>
      <c r="HO50" s="40"/>
    </row>
    <row r="51" spans="1:223" ht="14.5" customHeight="1" x14ac:dyDescent="0.35">
      <c r="A51" s="40" t="s">
        <v>41</v>
      </c>
      <c r="GS51" s="40"/>
      <c r="GT51" s="40"/>
      <c r="GU51" s="40"/>
      <c r="GV51" s="40"/>
      <c r="GW51" s="40"/>
      <c r="GX51" s="40"/>
      <c r="GY51" s="40"/>
      <c r="GZ51" s="40"/>
      <c r="HA51" s="40"/>
      <c r="HB51" s="40"/>
      <c r="HC51" s="40"/>
      <c r="HD51" s="40"/>
      <c r="HE51" s="40"/>
      <c r="HF51" s="40"/>
      <c r="HG51" s="40"/>
      <c r="HH51" s="40"/>
      <c r="HI51" s="40"/>
      <c r="HJ51" s="40"/>
      <c r="HK51" s="40"/>
      <c r="HL51" s="40"/>
      <c r="HM51" s="40"/>
      <c r="HN51" s="40"/>
      <c r="HO51" s="40"/>
    </row>
    <row r="52" spans="1:223" ht="14.5" customHeight="1" x14ac:dyDescent="0.35">
      <c r="A52" s="40" t="s">
        <v>42</v>
      </c>
    </row>
  </sheetData>
  <pageMargins left="0.7" right="0.7" top="0.75" bottom="0.75" header="0.3" footer="0.3"/>
  <pageSetup paperSize="9" scale="6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DAFE-CB15-4DC4-9B74-D8F9FCAB13FD}">
  <dimension ref="A1:HK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9" width="9.453125" customWidth="1"/>
    <col min="256" max="256" width="15.54296875" customWidth="1"/>
    <col min="257" max="257" width="1.7265625" customWidth="1"/>
    <col min="258" max="258" width="10.81640625" customWidth="1"/>
    <col min="259" max="259" width="1.7265625" customWidth="1"/>
    <col min="260" max="275" width="9.453125" customWidth="1"/>
    <col min="512" max="512" width="15.54296875" customWidth="1"/>
    <col min="513" max="513" width="1.7265625" customWidth="1"/>
    <col min="514" max="514" width="10.81640625" customWidth="1"/>
    <col min="515" max="515" width="1.7265625" customWidth="1"/>
    <col min="516" max="531" width="9.453125" customWidth="1"/>
    <col min="768" max="768" width="15.54296875" customWidth="1"/>
    <col min="769" max="769" width="1.7265625" customWidth="1"/>
    <col min="770" max="770" width="10.81640625" customWidth="1"/>
    <col min="771" max="771" width="1.7265625" customWidth="1"/>
    <col min="772" max="787" width="9.453125" customWidth="1"/>
    <col min="1024" max="1024" width="15.54296875" customWidth="1"/>
    <col min="1025" max="1025" width="1.7265625" customWidth="1"/>
    <col min="1026" max="1026" width="10.81640625" customWidth="1"/>
    <col min="1027" max="1027" width="1.7265625" customWidth="1"/>
    <col min="1028" max="1043" width="9.453125" customWidth="1"/>
    <col min="1280" max="1280" width="15.54296875" customWidth="1"/>
    <col min="1281" max="1281" width="1.7265625" customWidth="1"/>
    <col min="1282" max="1282" width="10.81640625" customWidth="1"/>
    <col min="1283" max="1283" width="1.7265625" customWidth="1"/>
    <col min="1284" max="1299" width="9.453125" customWidth="1"/>
    <col min="1536" max="1536" width="15.54296875" customWidth="1"/>
    <col min="1537" max="1537" width="1.7265625" customWidth="1"/>
    <col min="1538" max="1538" width="10.81640625" customWidth="1"/>
    <col min="1539" max="1539" width="1.7265625" customWidth="1"/>
    <col min="1540" max="1555" width="9.453125" customWidth="1"/>
    <col min="1792" max="1792" width="15.54296875" customWidth="1"/>
    <col min="1793" max="1793" width="1.7265625" customWidth="1"/>
    <col min="1794" max="1794" width="10.81640625" customWidth="1"/>
    <col min="1795" max="1795" width="1.7265625" customWidth="1"/>
    <col min="1796" max="1811" width="9.453125" customWidth="1"/>
    <col min="2048" max="2048" width="15.54296875" customWidth="1"/>
    <col min="2049" max="2049" width="1.7265625" customWidth="1"/>
    <col min="2050" max="2050" width="10.81640625" customWidth="1"/>
    <col min="2051" max="2051" width="1.7265625" customWidth="1"/>
    <col min="2052" max="2067" width="9.453125" customWidth="1"/>
    <col min="2304" max="2304" width="15.54296875" customWidth="1"/>
    <col min="2305" max="2305" width="1.7265625" customWidth="1"/>
    <col min="2306" max="2306" width="10.81640625" customWidth="1"/>
    <col min="2307" max="2307" width="1.7265625" customWidth="1"/>
    <col min="2308" max="2323" width="9.453125" customWidth="1"/>
    <col min="2560" max="2560" width="15.54296875" customWidth="1"/>
    <col min="2561" max="2561" width="1.7265625" customWidth="1"/>
    <col min="2562" max="2562" width="10.81640625" customWidth="1"/>
    <col min="2563" max="2563" width="1.7265625" customWidth="1"/>
    <col min="2564" max="2579" width="9.453125" customWidth="1"/>
    <col min="2816" max="2816" width="15.54296875" customWidth="1"/>
    <col min="2817" max="2817" width="1.7265625" customWidth="1"/>
    <col min="2818" max="2818" width="10.81640625" customWidth="1"/>
    <col min="2819" max="2819" width="1.7265625" customWidth="1"/>
    <col min="2820" max="2835" width="9.453125" customWidth="1"/>
    <col min="3072" max="3072" width="15.54296875" customWidth="1"/>
    <col min="3073" max="3073" width="1.7265625" customWidth="1"/>
    <col min="3074" max="3074" width="10.81640625" customWidth="1"/>
    <col min="3075" max="3075" width="1.7265625" customWidth="1"/>
    <col min="3076" max="3091" width="9.453125" customWidth="1"/>
    <col min="3328" max="3328" width="15.54296875" customWidth="1"/>
    <col min="3329" max="3329" width="1.7265625" customWidth="1"/>
    <col min="3330" max="3330" width="10.81640625" customWidth="1"/>
    <col min="3331" max="3331" width="1.7265625" customWidth="1"/>
    <col min="3332" max="3347" width="9.453125" customWidth="1"/>
    <col min="3584" max="3584" width="15.54296875" customWidth="1"/>
    <col min="3585" max="3585" width="1.7265625" customWidth="1"/>
    <col min="3586" max="3586" width="10.81640625" customWidth="1"/>
    <col min="3587" max="3587" width="1.7265625" customWidth="1"/>
    <col min="3588" max="3603" width="9.453125" customWidth="1"/>
    <col min="3840" max="3840" width="15.54296875" customWidth="1"/>
    <col min="3841" max="3841" width="1.7265625" customWidth="1"/>
    <col min="3842" max="3842" width="10.81640625" customWidth="1"/>
    <col min="3843" max="3843" width="1.7265625" customWidth="1"/>
    <col min="3844" max="3859" width="9.453125" customWidth="1"/>
    <col min="4096" max="4096" width="15.54296875" customWidth="1"/>
    <col min="4097" max="4097" width="1.7265625" customWidth="1"/>
    <col min="4098" max="4098" width="10.81640625" customWidth="1"/>
    <col min="4099" max="4099" width="1.7265625" customWidth="1"/>
    <col min="4100" max="4115" width="9.453125" customWidth="1"/>
    <col min="4352" max="4352" width="15.54296875" customWidth="1"/>
    <col min="4353" max="4353" width="1.7265625" customWidth="1"/>
    <col min="4354" max="4354" width="10.81640625" customWidth="1"/>
    <col min="4355" max="4355" width="1.7265625" customWidth="1"/>
    <col min="4356" max="4371" width="9.453125" customWidth="1"/>
    <col min="4608" max="4608" width="15.54296875" customWidth="1"/>
    <col min="4609" max="4609" width="1.7265625" customWidth="1"/>
    <col min="4610" max="4610" width="10.81640625" customWidth="1"/>
    <col min="4611" max="4611" width="1.7265625" customWidth="1"/>
    <col min="4612" max="4627" width="9.453125" customWidth="1"/>
    <col min="4864" max="4864" width="15.54296875" customWidth="1"/>
    <col min="4865" max="4865" width="1.7265625" customWidth="1"/>
    <col min="4866" max="4866" width="10.81640625" customWidth="1"/>
    <col min="4867" max="4867" width="1.7265625" customWidth="1"/>
    <col min="4868" max="4883" width="9.453125" customWidth="1"/>
    <col min="5120" max="5120" width="15.54296875" customWidth="1"/>
    <col min="5121" max="5121" width="1.7265625" customWidth="1"/>
    <col min="5122" max="5122" width="10.81640625" customWidth="1"/>
    <col min="5123" max="5123" width="1.7265625" customWidth="1"/>
    <col min="5124" max="5139" width="9.453125" customWidth="1"/>
    <col min="5376" max="5376" width="15.54296875" customWidth="1"/>
    <col min="5377" max="5377" width="1.7265625" customWidth="1"/>
    <col min="5378" max="5378" width="10.81640625" customWidth="1"/>
    <col min="5379" max="5379" width="1.7265625" customWidth="1"/>
    <col min="5380" max="5395" width="9.453125" customWidth="1"/>
    <col min="5632" max="5632" width="15.54296875" customWidth="1"/>
    <col min="5633" max="5633" width="1.7265625" customWidth="1"/>
    <col min="5634" max="5634" width="10.81640625" customWidth="1"/>
    <col min="5635" max="5635" width="1.7265625" customWidth="1"/>
    <col min="5636" max="5651" width="9.453125" customWidth="1"/>
    <col min="5888" max="5888" width="15.54296875" customWidth="1"/>
    <col min="5889" max="5889" width="1.7265625" customWidth="1"/>
    <col min="5890" max="5890" width="10.81640625" customWidth="1"/>
    <col min="5891" max="5891" width="1.7265625" customWidth="1"/>
    <col min="5892" max="5907" width="9.453125" customWidth="1"/>
    <col min="6144" max="6144" width="15.54296875" customWidth="1"/>
    <col min="6145" max="6145" width="1.7265625" customWidth="1"/>
    <col min="6146" max="6146" width="10.81640625" customWidth="1"/>
    <col min="6147" max="6147" width="1.7265625" customWidth="1"/>
    <col min="6148" max="6163" width="9.453125" customWidth="1"/>
    <col min="6400" max="6400" width="15.54296875" customWidth="1"/>
    <col min="6401" max="6401" width="1.7265625" customWidth="1"/>
    <col min="6402" max="6402" width="10.81640625" customWidth="1"/>
    <col min="6403" max="6403" width="1.7265625" customWidth="1"/>
    <col min="6404" max="6419" width="9.453125" customWidth="1"/>
    <col min="6656" max="6656" width="15.54296875" customWidth="1"/>
    <col min="6657" max="6657" width="1.7265625" customWidth="1"/>
    <col min="6658" max="6658" width="10.81640625" customWidth="1"/>
    <col min="6659" max="6659" width="1.7265625" customWidth="1"/>
    <col min="6660" max="6675" width="9.453125" customWidth="1"/>
    <col min="6912" max="6912" width="15.54296875" customWidth="1"/>
    <col min="6913" max="6913" width="1.7265625" customWidth="1"/>
    <col min="6914" max="6914" width="10.81640625" customWidth="1"/>
    <col min="6915" max="6915" width="1.7265625" customWidth="1"/>
    <col min="6916" max="6931" width="9.453125" customWidth="1"/>
    <col min="7168" max="7168" width="15.54296875" customWidth="1"/>
    <col min="7169" max="7169" width="1.7265625" customWidth="1"/>
    <col min="7170" max="7170" width="10.81640625" customWidth="1"/>
    <col min="7171" max="7171" width="1.7265625" customWidth="1"/>
    <col min="7172" max="7187" width="9.453125" customWidth="1"/>
    <col min="7424" max="7424" width="15.54296875" customWidth="1"/>
    <col min="7425" max="7425" width="1.7265625" customWidth="1"/>
    <col min="7426" max="7426" width="10.81640625" customWidth="1"/>
    <col min="7427" max="7427" width="1.7265625" customWidth="1"/>
    <col min="7428" max="7443" width="9.453125" customWidth="1"/>
    <col min="7680" max="7680" width="15.54296875" customWidth="1"/>
    <col min="7681" max="7681" width="1.7265625" customWidth="1"/>
    <col min="7682" max="7682" width="10.81640625" customWidth="1"/>
    <col min="7683" max="7683" width="1.7265625" customWidth="1"/>
    <col min="7684" max="7699" width="9.453125" customWidth="1"/>
    <col min="7936" max="7936" width="15.54296875" customWidth="1"/>
    <col min="7937" max="7937" width="1.7265625" customWidth="1"/>
    <col min="7938" max="7938" width="10.81640625" customWidth="1"/>
    <col min="7939" max="7939" width="1.7265625" customWidth="1"/>
    <col min="7940" max="7955" width="9.453125" customWidth="1"/>
    <col min="8192" max="8192" width="15.54296875" customWidth="1"/>
    <col min="8193" max="8193" width="1.7265625" customWidth="1"/>
    <col min="8194" max="8194" width="10.81640625" customWidth="1"/>
    <col min="8195" max="8195" width="1.7265625" customWidth="1"/>
    <col min="8196" max="8211" width="9.453125" customWidth="1"/>
    <col min="8448" max="8448" width="15.54296875" customWidth="1"/>
    <col min="8449" max="8449" width="1.7265625" customWidth="1"/>
    <col min="8450" max="8450" width="10.81640625" customWidth="1"/>
    <col min="8451" max="8451" width="1.7265625" customWidth="1"/>
    <col min="8452" max="8467" width="9.453125" customWidth="1"/>
    <col min="8704" max="8704" width="15.54296875" customWidth="1"/>
    <col min="8705" max="8705" width="1.7265625" customWidth="1"/>
    <col min="8706" max="8706" width="10.81640625" customWidth="1"/>
    <col min="8707" max="8707" width="1.7265625" customWidth="1"/>
    <col min="8708" max="8723" width="9.453125" customWidth="1"/>
    <col min="8960" max="8960" width="15.54296875" customWidth="1"/>
    <col min="8961" max="8961" width="1.7265625" customWidth="1"/>
    <col min="8962" max="8962" width="10.81640625" customWidth="1"/>
    <col min="8963" max="8963" width="1.7265625" customWidth="1"/>
    <col min="8964" max="8979" width="9.453125" customWidth="1"/>
    <col min="9216" max="9216" width="15.54296875" customWidth="1"/>
    <col min="9217" max="9217" width="1.7265625" customWidth="1"/>
    <col min="9218" max="9218" width="10.81640625" customWidth="1"/>
    <col min="9219" max="9219" width="1.7265625" customWidth="1"/>
    <col min="9220" max="9235" width="9.453125" customWidth="1"/>
    <col min="9472" max="9472" width="15.54296875" customWidth="1"/>
    <col min="9473" max="9473" width="1.7265625" customWidth="1"/>
    <col min="9474" max="9474" width="10.81640625" customWidth="1"/>
    <col min="9475" max="9475" width="1.7265625" customWidth="1"/>
    <col min="9476" max="9491" width="9.453125" customWidth="1"/>
    <col min="9728" max="9728" width="15.54296875" customWidth="1"/>
    <col min="9729" max="9729" width="1.7265625" customWidth="1"/>
    <col min="9730" max="9730" width="10.81640625" customWidth="1"/>
    <col min="9731" max="9731" width="1.7265625" customWidth="1"/>
    <col min="9732" max="9747" width="9.453125" customWidth="1"/>
    <col min="9984" max="9984" width="15.54296875" customWidth="1"/>
    <col min="9985" max="9985" width="1.7265625" customWidth="1"/>
    <col min="9986" max="9986" width="10.81640625" customWidth="1"/>
    <col min="9987" max="9987" width="1.7265625" customWidth="1"/>
    <col min="9988" max="10003" width="9.453125" customWidth="1"/>
    <col min="10240" max="10240" width="15.54296875" customWidth="1"/>
    <col min="10241" max="10241" width="1.7265625" customWidth="1"/>
    <col min="10242" max="10242" width="10.81640625" customWidth="1"/>
    <col min="10243" max="10243" width="1.7265625" customWidth="1"/>
    <col min="10244" max="10259" width="9.453125" customWidth="1"/>
    <col min="10496" max="10496" width="15.54296875" customWidth="1"/>
    <col min="10497" max="10497" width="1.7265625" customWidth="1"/>
    <col min="10498" max="10498" width="10.81640625" customWidth="1"/>
    <col min="10499" max="10499" width="1.7265625" customWidth="1"/>
    <col min="10500" max="10515" width="9.453125" customWidth="1"/>
    <col min="10752" max="10752" width="15.54296875" customWidth="1"/>
    <col min="10753" max="10753" width="1.7265625" customWidth="1"/>
    <col min="10754" max="10754" width="10.81640625" customWidth="1"/>
    <col min="10755" max="10755" width="1.7265625" customWidth="1"/>
    <col min="10756" max="10771" width="9.453125" customWidth="1"/>
    <col min="11008" max="11008" width="15.54296875" customWidth="1"/>
    <col min="11009" max="11009" width="1.7265625" customWidth="1"/>
    <col min="11010" max="11010" width="10.81640625" customWidth="1"/>
    <col min="11011" max="11011" width="1.7265625" customWidth="1"/>
    <col min="11012" max="11027" width="9.453125" customWidth="1"/>
    <col min="11264" max="11264" width="15.54296875" customWidth="1"/>
    <col min="11265" max="11265" width="1.7265625" customWidth="1"/>
    <col min="11266" max="11266" width="10.81640625" customWidth="1"/>
    <col min="11267" max="11267" width="1.7265625" customWidth="1"/>
    <col min="11268" max="11283" width="9.453125" customWidth="1"/>
    <col min="11520" max="11520" width="15.54296875" customWidth="1"/>
    <col min="11521" max="11521" width="1.7265625" customWidth="1"/>
    <col min="11522" max="11522" width="10.81640625" customWidth="1"/>
    <col min="11523" max="11523" width="1.7265625" customWidth="1"/>
    <col min="11524" max="11539" width="9.453125" customWidth="1"/>
    <col min="11776" max="11776" width="15.54296875" customWidth="1"/>
    <col min="11777" max="11777" width="1.7265625" customWidth="1"/>
    <col min="11778" max="11778" width="10.81640625" customWidth="1"/>
    <col min="11779" max="11779" width="1.7265625" customWidth="1"/>
    <col min="11780" max="11795" width="9.453125" customWidth="1"/>
    <col min="12032" max="12032" width="15.54296875" customWidth="1"/>
    <col min="12033" max="12033" width="1.7265625" customWidth="1"/>
    <col min="12034" max="12034" width="10.81640625" customWidth="1"/>
    <col min="12035" max="12035" width="1.7265625" customWidth="1"/>
    <col min="12036" max="12051" width="9.453125" customWidth="1"/>
    <col min="12288" max="12288" width="15.54296875" customWidth="1"/>
    <col min="12289" max="12289" width="1.7265625" customWidth="1"/>
    <col min="12290" max="12290" width="10.81640625" customWidth="1"/>
    <col min="12291" max="12291" width="1.7265625" customWidth="1"/>
    <col min="12292" max="12307" width="9.453125" customWidth="1"/>
    <col min="12544" max="12544" width="15.54296875" customWidth="1"/>
    <col min="12545" max="12545" width="1.7265625" customWidth="1"/>
    <col min="12546" max="12546" width="10.81640625" customWidth="1"/>
    <col min="12547" max="12547" width="1.7265625" customWidth="1"/>
    <col min="12548" max="12563" width="9.453125" customWidth="1"/>
    <col min="12800" max="12800" width="15.54296875" customWidth="1"/>
    <col min="12801" max="12801" width="1.7265625" customWidth="1"/>
    <col min="12802" max="12802" width="10.81640625" customWidth="1"/>
    <col min="12803" max="12803" width="1.7265625" customWidth="1"/>
    <col min="12804" max="12819" width="9.453125" customWidth="1"/>
    <col min="13056" max="13056" width="15.54296875" customWidth="1"/>
    <col min="13057" max="13057" width="1.7265625" customWidth="1"/>
    <col min="13058" max="13058" width="10.81640625" customWidth="1"/>
    <col min="13059" max="13059" width="1.7265625" customWidth="1"/>
    <col min="13060" max="13075" width="9.453125" customWidth="1"/>
    <col min="13312" max="13312" width="15.54296875" customWidth="1"/>
    <col min="13313" max="13313" width="1.7265625" customWidth="1"/>
    <col min="13314" max="13314" width="10.81640625" customWidth="1"/>
    <col min="13315" max="13315" width="1.7265625" customWidth="1"/>
    <col min="13316" max="13331" width="9.453125" customWidth="1"/>
    <col min="13568" max="13568" width="15.54296875" customWidth="1"/>
    <col min="13569" max="13569" width="1.7265625" customWidth="1"/>
    <col min="13570" max="13570" width="10.81640625" customWidth="1"/>
    <col min="13571" max="13571" width="1.7265625" customWidth="1"/>
    <col min="13572" max="13587" width="9.453125" customWidth="1"/>
    <col min="13824" max="13824" width="15.54296875" customWidth="1"/>
    <col min="13825" max="13825" width="1.7265625" customWidth="1"/>
    <col min="13826" max="13826" width="10.81640625" customWidth="1"/>
    <col min="13827" max="13827" width="1.7265625" customWidth="1"/>
    <col min="13828" max="13843" width="9.453125" customWidth="1"/>
    <col min="14080" max="14080" width="15.54296875" customWidth="1"/>
    <col min="14081" max="14081" width="1.7265625" customWidth="1"/>
    <col min="14082" max="14082" width="10.81640625" customWidth="1"/>
    <col min="14083" max="14083" width="1.7265625" customWidth="1"/>
    <col min="14084" max="14099" width="9.453125" customWidth="1"/>
    <col min="14336" max="14336" width="15.54296875" customWidth="1"/>
    <col min="14337" max="14337" width="1.7265625" customWidth="1"/>
    <col min="14338" max="14338" width="10.81640625" customWidth="1"/>
    <col min="14339" max="14339" width="1.7265625" customWidth="1"/>
    <col min="14340" max="14355" width="9.453125" customWidth="1"/>
    <col min="14592" max="14592" width="15.54296875" customWidth="1"/>
    <col min="14593" max="14593" width="1.7265625" customWidth="1"/>
    <col min="14594" max="14594" width="10.81640625" customWidth="1"/>
    <col min="14595" max="14595" width="1.7265625" customWidth="1"/>
    <col min="14596" max="14611" width="9.453125" customWidth="1"/>
    <col min="14848" max="14848" width="15.54296875" customWidth="1"/>
    <col min="14849" max="14849" width="1.7265625" customWidth="1"/>
    <col min="14850" max="14850" width="10.81640625" customWidth="1"/>
    <col min="14851" max="14851" width="1.7265625" customWidth="1"/>
    <col min="14852" max="14867" width="9.453125" customWidth="1"/>
    <col min="15104" max="15104" width="15.54296875" customWidth="1"/>
    <col min="15105" max="15105" width="1.7265625" customWidth="1"/>
    <col min="15106" max="15106" width="10.81640625" customWidth="1"/>
    <col min="15107" max="15107" width="1.7265625" customWidth="1"/>
    <col min="15108" max="15123" width="9.453125" customWidth="1"/>
    <col min="15360" max="15360" width="15.54296875" customWidth="1"/>
    <col min="15361" max="15361" width="1.7265625" customWidth="1"/>
    <col min="15362" max="15362" width="10.81640625" customWidth="1"/>
    <col min="15363" max="15363" width="1.7265625" customWidth="1"/>
    <col min="15364" max="15379" width="9.453125" customWidth="1"/>
    <col min="15616" max="15616" width="15.54296875" customWidth="1"/>
    <col min="15617" max="15617" width="1.7265625" customWidth="1"/>
    <col min="15618" max="15618" width="10.81640625" customWidth="1"/>
    <col min="15619" max="15619" width="1.7265625" customWidth="1"/>
    <col min="15620" max="15635" width="9.453125" customWidth="1"/>
    <col min="15872" max="15872" width="15.54296875" customWidth="1"/>
    <col min="15873" max="15873" width="1.7265625" customWidth="1"/>
    <col min="15874" max="15874" width="10.81640625" customWidth="1"/>
    <col min="15875" max="15875" width="1.7265625" customWidth="1"/>
    <col min="15876" max="15891" width="9.453125" customWidth="1"/>
    <col min="16128" max="16128" width="15.54296875" customWidth="1"/>
    <col min="16129" max="16129" width="1.7265625" customWidth="1"/>
    <col min="16130" max="16130" width="10.81640625" customWidth="1"/>
    <col min="16131" max="16131" width="1.7265625" customWidth="1"/>
    <col min="16132" max="16147" width="9.453125" customWidth="1"/>
    <col min="16384" max="16384" width="9.1796875" customWidth="1"/>
  </cols>
  <sheetData>
    <row r="1" spans="1:196" x14ac:dyDescent="0.35">
      <c r="A1" s="86" t="s">
        <v>279</v>
      </c>
      <c r="B1" s="86"/>
      <c r="C1" s="51"/>
      <c r="D1" s="51"/>
      <c r="E1" s="51"/>
      <c r="F1" s="51"/>
      <c r="G1" s="51"/>
      <c r="H1" s="51"/>
      <c r="I1" s="51"/>
      <c r="J1" s="51"/>
      <c r="K1" s="51"/>
      <c r="L1" s="51"/>
      <c r="M1" s="51"/>
      <c r="N1" s="51"/>
      <c r="O1" s="51"/>
      <c r="P1" s="51"/>
      <c r="Q1" s="51"/>
      <c r="R1" s="51"/>
      <c r="S1" s="51"/>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row>
    <row r="2" spans="1:196" x14ac:dyDescent="0.35">
      <c r="A2" s="88" t="s">
        <v>302</v>
      </c>
      <c r="B2" s="88"/>
      <c r="C2" s="52"/>
      <c r="D2" s="52"/>
      <c r="E2" s="52"/>
      <c r="F2" s="52"/>
      <c r="G2" s="52"/>
      <c r="H2" s="52"/>
      <c r="I2" s="52"/>
      <c r="J2" s="52"/>
      <c r="K2" s="52"/>
      <c r="L2" s="52"/>
      <c r="M2" s="52"/>
      <c r="N2" s="52"/>
      <c r="O2" s="52"/>
      <c r="P2" s="52"/>
      <c r="Q2" s="52"/>
      <c r="R2" s="52"/>
      <c r="S2" s="52"/>
      <c r="T2" s="94"/>
      <c r="U2" s="94"/>
      <c r="V2" s="94"/>
      <c r="W2" s="94"/>
      <c r="X2" s="94"/>
      <c r="Y2" s="94"/>
      <c r="Z2" s="94"/>
      <c r="AA2" s="94"/>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row>
    <row r="3" spans="1:196" ht="33.75" customHeight="1" x14ac:dyDescent="0.35">
      <c r="A3" s="89"/>
      <c r="B3" s="89"/>
      <c r="C3" s="101" t="s">
        <v>1</v>
      </c>
      <c r="D3" s="112" t="s">
        <v>51</v>
      </c>
      <c r="E3" s="94"/>
      <c r="F3" s="94"/>
      <c r="G3" s="102"/>
      <c r="H3" s="102"/>
      <c r="I3" s="102"/>
      <c r="J3" s="94"/>
      <c r="K3" s="94"/>
      <c r="L3" s="102"/>
      <c r="M3" s="102"/>
      <c r="N3" s="102"/>
      <c r="O3" s="94"/>
      <c r="P3" s="94"/>
      <c r="Q3" s="102"/>
      <c r="R3" s="102"/>
      <c r="S3" s="102"/>
      <c r="T3" s="102"/>
      <c r="U3" s="102"/>
      <c r="V3" s="102"/>
      <c r="W3" s="102"/>
      <c r="X3" s="102"/>
      <c r="Y3" s="102"/>
      <c r="Z3" s="102"/>
      <c r="AA3" s="102"/>
      <c r="GN3" s="41"/>
    </row>
    <row r="4" spans="1:196" x14ac:dyDescent="0.35">
      <c r="A4" s="94"/>
      <c r="B4" s="94"/>
      <c r="C4" s="94"/>
      <c r="D4" s="104">
        <v>1</v>
      </c>
      <c r="E4" s="94">
        <v>2</v>
      </c>
      <c r="F4" s="94">
        <v>3</v>
      </c>
      <c r="G4" s="94">
        <v>4</v>
      </c>
      <c r="H4" s="94">
        <v>5</v>
      </c>
      <c r="I4" s="94">
        <v>6</v>
      </c>
      <c r="J4" s="94">
        <v>7</v>
      </c>
      <c r="K4" s="94">
        <v>8</v>
      </c>
      <c r="L4" s="94">
        <v>9</v>
      </c>
      <c r="M4" s="94">
        <v>10</v>
      </c>
      <c r="N4" s="94">
        <v>11</v>
      </c>
      <c r="O4" s="94">
        <v>12</v>
      </c>
      <c r="P4" s="94">
        <v>13</v>
      </c>
      <c r="Q4" s="94">
        <v>14</v>
      </c>
      <c r="R4" s="94">
        <v>15</v>
      </c>
      <c r="S4" s="94">
        <v>16</v>
      </c>
      <c r="T4" s="94">
        <v>17</v>
      </c>
      <c r="U4" s="94">
        <v>18</v>
      </c>
      <c r="V4" s="94">
        <v>19</v>
      </c>
      <c r="W4" s="94">
        <v>20</v>
      </c>
      <c r="X4" s="94">
        <v>21</v>
      </c>
      <c r="Y4" s="94">
        <v>22</v>
      </c>
      <c r="Z4" s="94">
        <v>23</v>
      </c>
      <c r="AA4" s="94">
        <v>24</v>
      </c>
      <c r="GM4" s="41"/>
      <c r="GN4" s="41"/>
    </row>
    <row r="5" spans="1:196" ht="15" customHeight="1" x14ac:dyDescent="0.35">
      <c r="D5" s="106"/>
      <c r="E5" s="106"/>
      <c r="F5" s="106"/>
      <c r="G5" s="106"/>
      <c r="H5" s="106"/>
      <c r="I5" s="106"/>
      <c r="J5" s="106"/>
      <c r="K5" s="106"/>
      <c r="L5" s="106"/>
      <c r="M5" s="106"/>
      <c r="N5" s="106"/>
      <c r="O5" s="106"/>
      <c r="P5" s="106"/>
      <c r="Q5" s="106"/>
      <c r="R5" s="106"/>
      <c r="S5" s="106"/>
      <c r="GM5" s="41"/>
      <c r="GN5" s="41"/>
    </row>
    <row r="6" spans="1:196" ht="15" customHeight="1" x14ac:dyDescent="0.35">
      <c r="C6" s="96" t="s">
        <v>5</v>
      </c>
      <c r="D6" s="106"/>
      <c r="E6" s="106"/>
      <c r="F6" s="106"/>
      <c r="G6" s="106"/>
      <c r="H6" s="106"/>
      <c r="I6" s="106"/>
      <c r="J6" s="106"/>
      <c r="K6" s="106"/>
      <c r="L6" s="106"/>
      <c r="M6" s="106"/>
      <c r="N6" s="106"/>
      <c r="O6" s="106"/>
      <c r="P6" s="106"/>
      <c r="Q6" s="106"/>
      <c r="R6" s="106"/>
      <c r="S6" s="106"/>
      <c r="GM6" s="41"/>
      <c r="GN6" s="41"/>
    </row>
    <row r="7" spans="1:196" ht="15" customHeight="1" x14ac:dyDescent="0.35">
      <c r="D7" s="106"/>
      <c r="E7" s="106"/>
      <c r="F7" s="106"/>
      <c r="G7" s="106"/>
      <c r="H7" s="106"/>
      <c r="I7" s="106"/>
      <c r="J7" s="106"/>
      <c r="K7" s="106"/>
      <c r="L7" s="106"/>
      <c r="M7" s="106"/>
      <c r="N7" s="106"/>
      <c r="O7" s="106"/>
      <c r="P7" s="106"/>
      <c r="Q7" s="106"/>
      <c r="R7" s="106"/>
      <c r="S7" s="106"/>
      <c r="GM7" s="41"/>
      <c r="GN7" s="41"/>
    </row>
    <row r="8" spans="1:196" ht="15" customHeight="1" x14ac:dyDescent="0.35">
      <c r="D8" s="106"/>
      <c r="E8" s="106"/>
      <c r="F8" s="106"/>
      <c r="G8" s="106"/>
      <c r="H8" s="106"/>
      <c r="I8" s="106"/>
      <c r="J8" s="106"/>
      <c r="K8" s="106"/>
      <c r="L8" s="106"/>
      <c r="M8" s="106"/>
      <c r="N8" s="106"/>
      <c r="O8" s="106"/>
      <c r="P8" s="106"/>
      <c r="Q8" s="106"/>
      <c r="R8" s="106"/>
      <c r="S8" s="106"/>
      <c r="GM8" s="41"/>
      <c r="GN8" s="41"/>
    </row>
    <row r="9" spans="1:196" x14ac:dyDescent="0.35">
      <c r="A9" s="109" t="s">
        <v>1</v>
      </c>
      <c r="C9" s="85">
        <v>24270</v>
      </c>
      <c r="D9" s="85">
        <v>1100</v>
      </c>
      <c r="E9" s="85">
        <v>1350</v>
      </c>
      <c r="F9" s="85">
        <v>2020</v>
      </c>
      <c r="G9" s="85">
        <v>2800</v>
      </c>
      <c r="H9" s="85">
        <v>3800</v>
      </c>
      <c r="I9" s="85">
        <v>4710</v>
      </c>
      <c r="J9" s="85">
        <v>5510</v>
      </c>
      <c r="K9" s="85">
        <v>6190</v>
      </c>
      <c r="L9" s="85">
        <v>6840</v>
      </c>
      <c r="M9" s="85">
        <v>7370</v>
      </c>
      <c r="N9" s="85">
        <v>7820</v>
      </c>
      <c r="O9" s="85">
        <v>8290</v>
      </c>
      <c r="P9" s="85">
        <v>8810</v>
      </c>
      <c r="Q9" s="85">
        <v>9240</v>
      </c>
      <c r="R9" s="85">
        <v>9640</v>
      </c>
      <c r="S9" s="85">
        <v>9940</v>
      </c>
      <c r="T9" s="85">
        <v>10240</v>
      </c>
      <c r="U9" s="85">
        <v>10440</v>
      </c>
      <c r="V9" s="85">
        <v>10710</v>
      </c>
      <c r="W9" s="85">
        <v>10900</v>
      </c>
      <c r="X9" s="85">
        <v>11110</v>
      </c>
      <c r="Y9" s="85">
        <v>11280</v>
      </c>
      <c r="Z9" s="85">
        <v>11360</v>
      </c>
      <c r="AA9" s="85">
        <v>11500</v>
      </c>
      <c r="AB9" s="113"/>
      <c r="GM9" s="41"/>
      <c r="GN9" s="41"/>
    </row>
    <row r="10" spans="1:196" x14ac:dyDescent="0.3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113"/>
      <c r="GM10" s="41"/>
      <c r="GN10" s="41"/>
    </row>
    <row r="11" spans="1:196" x14ac:dyDescent="0.35">
      <c r="A11" s="109" t="s">
        <v>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113"/>
      <c r="GM11" s="41"/>
      <c r="GN11" s="41"/>
    </row>
    <row r="12" spans="1:196" x14ac:dyDescent="0.35">
      <c r="A12" s="89" t="s">
        <v>7</v>
      </c>
      <c r="C12" s="85">
        <v>460</v>
      </c>
      <c r="D12" s="85">
        <v>20</v>
      </c>
      <c r="E12" s="85">
        <v>30</v>
      </c>
      <c r="F12" s="85">
        <v>50</v>
      </c>
      <c r="G12" s="85">
        <v>80</v>
      </c>
      <c r="H12" s="85">
        <v>120</v>
      </c>
      <c r="I12" s="85">
        <v>160</v>
      </c>
      <c r="J12" s="85">
        <v>170</v>
      </c>
      <c r="K12" s="85">
        <v>190</v>
      </c>
      <c r="L12" s="85">
        <v>200</v>
      </c>
      <c r="M12" s="85">
        <v>210</v>
      </c>
      <c r="N12" s="85">
        <v>210</v>
      </c>
      <c r="O12" s="85">
        <v>220</v>
      </c>
      <c r="P12" s="85">
        <v>240</v>
      </c>
      <c r="Q12" s="85">
        <v>240</v>
      </c>
      <c r="R12" s="85">
        <v>260</v>
      </c>
      <c r="S12" s="85">
        <v>260</v>
      </c>
      <c r="T12" s="85">
        <v>270</v>
      </c>
      <c r="U12" s="85">
        <v>280</v>
      </c>
      <c r="V12" s="85">
        <v>290</v>
      </c>
      <c r="W12" s="85">
        <v>290</v>
      </c>
      <c r="X12" s="85">
        <v>300</v>
      </c>
      <c r="Y12" s="85">
        <v>300</v>
      </c>
      <c r="Z12" s="85">
        <v>300</v>
      </c>
      <c r="AA12" s="85">
        <v>300</v>
      </c>
      <c r="AB12" s="113"/>
      <c r="GM12" s="41"/>
      <c r="GN12" s="41"/>
    </row>
    <row r="13" spans="1:196" x14ac:dyDescent="0.35">
      <c r="A13" s="89" t="s">
        <v>8</v>
      </c>
      <c r="C13" s="85">
        <v>3360</v>
      </c>
      <c r="D13" s="85">
        <v>190</v>
      </c>
      <c r="E13" s="85">
        <v>240</v>
      </c>
      <c r="F13" s="85">
        <v>400</v>
      </c>
      <c r="G13" s="85">
        <v>560</v>
      </c>
      <c r="H13" s="85">
        <v>800</v>
      </c>
      <c r="I13" s="85">
        <v>1000</v>
      </c>
      <c r="J13" s="85">
        <v>1150</v>
      </c>
      <c r="K13" s="85">
        <v>1290</v>
      </c>
      <c r="L13" s="85">
        <v>1420</v>
      </c>
      <c r="M13" s="85">
        <v>1530</v>
      </c>
      <c r="N13" s="85">
        <v>1610</v>
      </c>
      <c r="O13" s="85">
        <v>1670</v>
      </c>
      <c r="P13" s="85">
        <v>1730</v>
      </c>
      <c r="Q13" s="85">
        <v>1800</v>
      </c>
      <c r="R13" s="85">
        <v>1850</v>
      </c>
      <c r="S13" s="85">
        <v>1890</v>
      </c>
      <c r="T13" s="85">
        <v>1930</v>
      </c>
      <c r="U13" s="85">
        <v>1960</v>
      </c>
      <c r="V13" s="85">
        <v>2020</v>
      </c>
      <c r="W13" s="85">
        <v>2040</v>
      </c>
      <c r="X13" s="85">
        <v>2060</v>
      </c>
      <c r="Y13" s="85">
        <v>2110</v>
      </c>
      <c r="Z13" s="85">
        <v>2120</v>
      </c>
      <c r="AA13" s="85">
        <v>2150</v>
      </c>
      <c r="AB13" s="113"/>
      <c r="GM13" s="41"/>
      <c r="GN13" s="41"/>
    </row>
    <row r="14" spans="1:196" x14ac:dyDescent="0.35">
      <c r="A14" s="89" t="s">
        <v>9</v>
      </c>
      <c r="C14" s="85">
        <v>3290</v>
      </c>
      <c r="D14" s="85">
        <v>200</v>
      </c>
      <c r="E14" s="85">
        <v>240</v>
      </c>
      <c r="F14" s="85">
        <v>390</v>
      </c>
      <c r="G14" s="85">
        <v>530</v>
      </c>
      <c r="H14" s="85">
        <v>720</v>
      </c>
      <c r="I14" s="85">
        <v>850</v>
      </c>
      <c r="J14" s="85">
        <v>990</v>
      </c>
      <c r="K14" s="85">
        <v>1100</v>
      </c>
      <c r="L14" s="85">
        <v>1200</v>
      </c>
      <c r="M14" s="85">
        <v>1300</v>
      </c>
      <c r="N14" s="85">
        <v>1380</v>
      </c>
      <c r="O14" s="85">
        <v>1470</v>
      </c>
      <c r="P14" s="85">
        <v>1540</v>
      </c>
      <c r="Q14" s="85">
        <v>1590</v>
      </c>
      <c r="R14" s="85">
        <v>1660</v>
      </c>
      <c r="S14" s="85">
        <v>1680</v>
      </c>
      <c r="T14" s="85">
        <v>1740</v>
      </c>
      <c r="U14" s="85">
        <v>1730</v>
      </c>
      <c r="V14" s="85">
        <v>1770</v>
      </c>
      <c r="W14" s="85">
        <v>1770</v>
      </c>
      <c r="X14" s="85">
        <v>1800</v>
      </c>
      <c r="Y14" s="85">
        <v>1810</v>
      </c>
      <c r="Z14" s="85">
        <v>1830</v>
      </c>
      <c r="AA14" s="85">
        <v>1850</v>
      </c>
      <c r="AB14" s="113"/>
      <c r="GM14" s="41"/>
      <c r="GN14" s="41"/>
    </row>
    <row r="15" spans="1:196" x14ac:dyDescent="0.35">
      <c r="A15" s="89" t="s">
        <v>10</v>
      </c>
      <c r="C15" s="85">
        <v>2670</v>
      </c>
      <c r="D15" s="85">
        <v>140</v>
      </c>
      <c r="E15" s="85">
        <v>170</v>
      </c>
      <c r="F15" s="85">
        <v>250</v>
      </c>
      <c r="G15" s="85">
        <v>350</v>
      </c>
      <c r="H15" s="85">
        <v>460</v>
      </c>
      <c r="I15" s="85">
        <v>590</v>
      </c>
      <c r="J15" s="85">
        <v>680</v>
      </c>
      <c r="K15" s="85">
        <v>760</v>
      </c>
      <c r="L15" s="85">
        <v>840</v>
      </c>
      <c r="M15" s="85">
        <v>890</v>
      </c>
      <c r="N15" s="85">
        <v>960</v>
      </c>
      <c r="O15" s="85">
        <v>1030</v>
      </c>
      <c r="P15" s="85">
        <v>1110</v>
      </c>
      <c r="Q15" s="85">
        <v>1160</v>
      </c>
      <c r="R15" s="85">
        <v>1200</v>
      </c>
      <c r="S15" s="85">
        <v>1250</v>
      </c>
      <c r="T15" s="85">
        <v>1290</v>
      </c>
      <c r="U15" s="85">
        <v>1290</v>
      </c>
      <c r="V15" s="85">
        <v>1320</v>
      </c>
      <c r="W15" s="85">
        <v>1350</v>
      </c>
      <c r="X15" s="85">
        <v>1380</v>
      </c>
      <c r="Y15" s="85">
        <v>1400</v>
      </c>
      <c r="Z15" s="85">
        <v>1410</v>
      </c>
      <c r="AA15" s="85">
        <v>1420</v>
      </c>
      <c r="AB15" s="113"/>
      <c r="GM15" s="41"/>
      <c r="GN15" s="41"/>
    </row>
    <row r="16" spans="1:196" x14ac:dyDescent="0.35">
      <c r="A16" s="89" t="s">
        <v>11</v>
      </c>
      <c r="C16" s="85">
        <v>2270</v>
      </c>
      <c r="D16" s="85">
        <v>120</v>
      </c>
      <c r="E16" s="85">
        <v>150</v>
      </c>
      <c r="F16" s="85">
        <v>200</v>
      </c>
      <c r="G16" s="85">
        <v>280</v>
      </c>
      <c r="H16" s="85">
        <v>380</v>
      </c>
      <c r="I16" s="85">
        <v>450</v>
      </c>
      <c r="J16" s="85">
        <v>510</v>
      </c>
      <c r="K16" s="85">
        <v>580</v>
      </c>
      <c r="L16" s="85">
        <v>650</v>
      </c>
      <c r="M16" s="85">
        <v>710</v>
      </c>
      <c r="N16" s="85">
        <v>740</v>
      </c>
      <c r="O16" s="85">
        <v>800</v>
      </c>
      <c r="P16" s="85">
        <v>870</v>
      </c>
      <c r="Q16" s="85">
        <v>910</v>
      </c>
      <c r="R16" s="85">
        <v>950</v>
      </c>
      <c r="S16" s="85">
        <v>980</v>
      </c>
      <c r="T16" s="85">
        <v>1010</v>
      </c>
      <c r="U16" s="85">
        <v>1050</v>
      </c>
      <c r="V16" s="85">
        <v>1090</v>
      </c>
      <c r="W16" s="85">
        <v>1090</v>
      </c>
      <c r="X16" s="85">
        <v>1110</v>
      </c>
      <c r="Y16" s="85">
        <v>1130</v>
      </c>
      <c r="Z16" s="85">
        <v>1120</v>
      </c>
      <c r="AA16" s="85">
        <v>1120</v>
      </c>
      <c r="AB16" s="113"/>
      <c r="GM16" s="41"/>
      <c r="GN16" s="41"/>
    </row>
    <row r="17" spans="1:196" x14ac:dyDescent="0.35">
      <c r="A17" s="89" t="s">
        <v>12</v>
      </c>
      <c r="C17" s="85">
        <v>2010</v>
      </c>
      <c r="D17" s="85">
        <v>70</v>
      </c>
      <c r="E17" s="85">
        <v>90</v>
      </c>
      <c r="F17" s="85">
        <v>140</v>
      </c>
      <c r="G17" s="85">
        <v>210</v>
      </c>
      <c r="H17" s="85">
        <v>280</v>
      </c>
      <c r="I17" s="85">
        <v>350</v>
      </c>
      <c r="J17" s="85">
        <v>410</v>
      </c>
      <c r="K17" s="85">
        <v>450</v>
      </c>
      <c r="L17" s="85">
        <v>490</v>
      </c>
      <c r="M17" s="85">
        <v>530</v>
      </c>
      <c r="N17" s="85">
        <v>580</v>
      </c>
      <c r="O17" s="85">
        <v>620</v>
      </c>
      <c r="P17" s="85">
        <v>660</v>
      </c>
      <c r="Q17" s="85">
        <v>700</v>
      </c>
      <c r="R17" s="85">
        <v>730</v>
      </c>
      <c r="S17" s="85">
        <v>770</v>
      </c>
      <c r="T17" s="85">
        <v>800</v>
      </c>
      <c r="U17" s="85">
        <v>830</v>
      </c>
      <c r="V17" s="85">
        <v>850</v>
      </c>
      <c r="W17" s="85">
        <v>870</v>
      </c>
      <c r="X17" s="85">
        <v>880</v>
      </c>
      <c r="Y17" s="85">
        <v>910</v>
      </c>
      <c r="Z17" s="85">
        <v>930</v>
      </c>
      <c r="AA17" s="85">
        <v>930</v>
      </c>
      <c r="AB17" s="113"/>
      <c r="GM17" s="41"/>
      <c r="GN17" s="41"/>
    </row>
    <row r="18" spans="1:196" x14ac:dyDescent="0.35">
      <c r="A18" s="89" t="s">
        <v>13</v>
      </c>
      <c r="C18" s="85">
        <v>2260</v>
      </c>
      <c r="D18" s="85">
        <v>120</v>
      </c>
      <c r="E18" s="85">
        <v>140</v>
      </c>
      <c r="F18" s="85">
        <v>180</v>
      </c>
      <c r="G18" s="85">
        <v>220</v>
      </c>
      <c r="H18" s="85">
        <v>310</v>
      </c>
      <c r="I18" s="85">
        <v>380</v>
      </c>
      <c r="J18" s="85">
        <v>450</v>
      </c>
      <c r="K18" s="85">
        <v>510</v>
      </c>
      <c r="L18" s="85">
        <v>560</v>
      </c>
      <c r="M18" s="85">
        <v>610</v>
      </c>
      <c r="N18" s="85">
        <v>650</v>
      </c>
      <c r="O18" s="85">
        <v>670</v>
      </c>
      <c r="P18" s="85">
        <v>730</v>
      </c>
      <c r="Q18" s="85">
        <v>770</v>
      </c>
      <c r="R18" s="85">
        <v>820</v>
      </c>
      <c r="S18" s="85">
        <v>840</v>
      </c>
      <c r="T18" s="85">
        <v>870</v>
      </c>
      <c r="U18" s="85">
        <v>890</v>
      </c>
      <c r="V18" s="85">
        <v>910</v>
      </c>
      <c r="W18" s="85">
        <v>930</v>
      </c>
      <c r="X18" s="85">
        <v>950</v>
      </c>
      <c r="Y18" s="85">
        <v>960</v>
      </c>
      <c r="Z18" s="85">
        <v>980</v>
      </c>
      <c r="AA18" s="85">
        <v>990</v>
      </c>
      <c r="AB18" s="113"/>
      <c r="GJ18" s="41"/>
      <c r="GK18" s="41"/>
      <c r="GL18" s="41"/>
      <c r="GM18" s="41"/>
      <c r="GN18" s="41"/>
    </row>
    <row r="19" spans="1:196" x14ac:dyDescent="0.35">
      <c r="A19" s="89" t="s">
        <v>14</v>
      </c>
      <c r="C19" s="85">
        <v>2790</v>
      </c>
      <c r="D19" s="85">
        <v>120</v>
      </c>
      <c r="E19" s="85">
        <v>140</v>
      </c>
      <c r="F19" s="85">
        <v>190</v>
      </c>
      <c r="G19" s="85">
        <v>250</v>
      </c>
      <c r="H19" s="85">
        <v>320</v>
      </c>
      <c r="I19" s="85">
        <v>410</v>
      </c>
      <c r="J19" s="85">
        <v>510</v>
      </c>
      <c r="K19" s="85">
        <v>580</v>
      </c>
      <c r="L19" s="85">
        <v>640</v>
      </c>
      <c r="M19" s="85">
        <v>690</v>
      </c>
      <c r="N19" s="85">
        <v>730</v>
      </c>
      <c r="O19" s="85">
        <v>780</v>
      </c>
      <c r="P19" s="85">
        <v>820</v>
      </c>
      <c r="Q19" s="85">
        <v>900</v>
      </c>
      <c r="R19" s="85">
        <v>940</v>
      </c>
      <c r="S19" s="85">
        <v>970</v>
      </c>
      <c r="T19" s="85">
        <v>980</v>
      </c>
      <c r="U19" s="85">
        <v>1010</v>
      </c>
      <c r="V19" s="85">
        <v>1030</v>
      </c>
      <c r="W19" s="85">
        <v>1080</v>
      </c>
      <c r="X19" s="85">
        <v>1090</v>
      </c>
      <c r="Y19" s="85">
        <v>1120</v>
      </c>
      <c r="Z19" s="85">
        <v>1130</v>
      </c>
      <c r="AA19" s="85">
        <v>1170</v>
      </c>
      <c r="AB19" s="113"/>
      <c r="GJ19" s="41"/>
      <c r="GK19" s="41"/>
      <c r="GL19" s="41"/>
      <c r="GM19" s="41"/>
      <c r="GN19" s="41"/>
    </row>
    <row r="20" spans="1:196" x14ac:dyDescent="0.35">
      <c r="A20" s="89" t="s">
        <v>15</v>
      </c>
      <c r="C20" s="85">
        <v>2680</v>
      </c>
      <c r="D20" s="85">
        <v>80</v>
      </c>
      <c r="E20" s="85">
        <v>100</v>
      </c>
      <c r="F20" s="85">
        <v>150</v>
      </c>
      <c r="G20" s="85">
        <v>190</v>
      </c>
      <c r="H20" s="85">
        <v>250</v>
      </c>
      <c r="I20" s="85">
        <v>330</v>
      </c>
      <c r="J20" s="85">
        <v>410</v>
      </c>
      <c r="K20" s="85">
        <v>460</v>
      </c>
      <c r="L20" s="85">
        <v>520</v>
      </c>
      <c r="M20" s="85">
        <v>570</v>
      </c>
      <c r="N20" s="85">
        <v>600</v>
      </c>
      <c r="O20" s="85">
        <v>640</v>
      </c>
      <c r="P20" s="85">
        <v>700</v>
      </c>
      <c r="Q20" s="85">
        <v>720</v>
      </c>
      <c r="R20" s="85">
        <v>770</v>
      </c>
      <c r="S20" s="85">
        <v>810</v>
      </c>
      <c r="T20" s="85">
        <v>840</v>
      </c>
      <c r="U20" s="85">
        <v>870</v>
      </c>
      <c r="V20" s="85">
        <v>900</v>
      </c>
      <c r="W20" s="85">
        <v>920</v>
      </c>
      <c r="X20" s="85">
        <v>940</v>
      </c>
      <c r="Y20" s="85">
        <v>940</v>
      </c>
      <c r="Z20" s="85">
        <v>950</v>
      </c>
      <c r="AA20" s="85">
        <v>970</v>
      </c>
      <c r="AB20" s="113"/>
      <c r="GJ20" s="41"/>
      <c r="GK20" s="41"/>
      <c r="GL20" s="41"/>
      <c r="GM20" s="41"/>
      <c r="GN20" s="41"/>
    </row>
    <row r="21" spans="1:196" x14ac:dyDescent="0.35">
      <c r="A21" s="89" t="s">
        <v>44</v>
      </c>
      <c r="C21" s="85">
        <v>2470</v>
      </c>
      <c r="D21" s="85">
        <v>40</v>
      </c>
      <c r="E21" s="85">
        <v>50</v>
      </c>
      <c r="F21" s="85">
        <v>80</v>
      </c>
      <c r="G21" s="85">
        <v>130</v>
      </c>
      <c r="H21" s="85">
        <v>160</v>
      </c>
      <c r="I21" s="85">
        <v>200</v>
      </c>
      <c r="J21" s="85">
        <v>240</v>
      </c>
      <c r="K21" s="85">
        <v>290</v>
      </c>
      <c r="L21" s="85">
        <v>310</v>
      </c>
      <c r="M21" s="85">
        <v>330</v>
      </c>
      <c r="N21" s="85">
        <v>360</v>
      </c>
      <c r="O21" s="85">
        <v>390</v>
      </c>
      <c r="P21" s="85">
        <v>410</v>
      </c>
      <c r="Q21" s="85">
        <v>440</v>
      </c>
      <c r="R21" s="85">
        <v>470</v>
      </c>
      <c r="S21" s="85">
        <v>500</v>
      </c>
      <c r="T21" s="85">
        <v>520</v>
      </c>
      <c r="U21" s="85">
        <v>540</v>
      </c>
      <c r="V21" s="85">
        <v>550</v>
      </c>
      <c r="W21" s="85">
        <v>570</v>
      </c>
      <c r="X21" s="85">
        <v>590</v>
      </c>
      <c r="Y21" s="85">
        <v>600</v>
      </c>
      <c r="Z21" s="85">
        <v>600</v>
      </c>
      <c r="AA21" s="85">
        <v>630</v>
      </c>
      <c r="AB21" s="113"/>
      <c r="GJ21" s="41"/>
      <c r="GK21" s="41"/>
      <c r="GL21" s="41"/>
      <c r="GM21" s="41"/>
      <c r="GN21" s="41"/>
    </row>
    <row r="22" spans="1:196" x14ac:dyDescent="0.3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113"/>
      <c r="GJ22" s="41"/>
      <c r="GK22" s="41"/>
      <c r="GL22" s="41"/>
      <c r="GM22" s="41"/>
      <c r="GN22" s="41"/>
    </row>
    <row r="23" spans="1:196" x14ac:dyDescent="0.35">
      <c r="A23" s="89" t="s">
        <v>16</v>
      </c>
      <c r="C23" s="85">
        <v>5150</v>
      </c>
      <c r="D23" s="85">
        <v>120</v>
      </c>
      <c r="E23" s="85">
        <v>160</v>
      </c>
      <c r="F23" s="85">
        <v>230</v>
      </c>
      <c r="G23" s="85">
        <v>330</v>
      </c>
      <c r="H23" s="85">
        <v>420</v>
      </c>
      <c r="I23" s="85">
        <v>530</v>
      </c>
      <c r="J23" s="85">
        <v>650</v>
      </c>
      <c r="K23" s="85">
        <v>740</v>
      </c>
      <c r="L23" s="85">
        <v>840</v>
      </c>
      <c r="M23" s="85">
        <v>890</v>
      </c>
      <c r="N23" s="85">
        <v>960</v>
      </c>
      <c r="O23" s="85">
        <v>1030</v>
      </c>
      <c r="P23" s="85">
        <v>1110</v>
      </c>
      <c r="Q23" s="85">
        <v>1170</v>
      </c>
      <c r="R23" s="85">
        <v>1240</v>
      </c>
      <c r="S23" s="85">
        <v>1300</v>
      </c>
      <c r="T23" s="85">
        <v>1360</v>
      </c>
      <c r="U23" s="85">
        <v>1400</v>
      </c>
      <c r="V23" s="85">
        <v>1450</v>
      </c>
      <c r="W23" s="85">
        <v>1480</v>
      </c>
      <c r="X23" s="85">
        <v>1530</v>
      </c>
      <c r="Y23" s="85">
        <v>1540</v>
      </c>
      <c r="Z23" s="85">
        <v>1560</v>
      </c>
      <c r="AA23" s="85">
        <v>1600</v>
      </c>
      <c r="AB23" s="113"/>
      <c r="GJ23" s="41"/>
      <c r="GK23" s="41"/>
      <c r="GL23" s="41"/>
      <c r="GM23" s="41"/>
      <c r="GN23" s="41"/>
    </row>
    <row r="24" spans="1:196" x14ac:dyDescent="0.3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113"/>
      <c r="GJ24" s="41"/>
      <c r="GK24" s="41"/>
      <c r="GL24" s="41"/>
      <c r="GM24" s="41"/>
      <c r="GN24" s="41"/>
    </row>
    <row r="25" spans="1:196" x14ac:dyDescent="0.35">
      <c r="A25" s="89" t="s">
        <v>17</v>
      </c>
      <c r="C25" s="85">
        <v>420</v>
      </c>
      <c r="D25" s="85">
        <v>20</v>
      </c>
      <c r="E25" s="85">
        <v>30</v>
      </c>
      <c r="F25" s="85">
        <v>40</v>
      </c>
      <c r="G25" s="85">
        <v>40</v>
      </c>
      <c r="H25" s="85">
        <v>60</v>
      </c>
      <c r="I25" s="85">
        <v>80</v>
      </c>
      <c r="J25" s="85">
        <v>90</v>
      </c>
      <c r="K25" s="85">
        <v>100</v>
      </c>
      <c r="L25" s="85">
        <v>110</v>
      </c>
      <c r="M25" s="85">
        <v>120</v>
      </c>
      <c r="N25" s="85">
        <v>130</v>
      </c>
      <c r="O25" s="85">
        <v>140</v>
      </c>
      <c r="P25" s="85">
        <v>150</v>
      </c>
      <c r="Q25" s="85">
        <v>160</v>
      </c>
      <c r="R25" s="85">
        <v>170</v>
      </c>
      <c r="S25" s="85">
        <v>170</v>
      </c>
      <c r="T25" s="85">
        <v>180</v>
      </c>
      <c r="U25" s="85">
        <v>180</v>
      </c>
      <c r="V25" s="85">
        <v>180</v>
      </c>
      <c r="W25" s="85">
        <v>190</v>
      </c>
      <c r="X25" s="85">
        <v>200</v>
      </c>
      <c r="Y25" s="85">
        <v>200</v>
      </c>
      <c r="Z25" s="85">
        <v>210</v>
      </c>
      <c r="AA25" s="85">
        <v>200</v>
      </c>
      <c r="AB25" s="113"/>
      <c r="GM25" s="41"/>
      <c r="GN25" s="41"/>
    </row>
    <row r="26" spans="1:196" x14ac:dyDescent="0.35">
      <c r="A26" s="89" t="s">
        <v>18</v>
      </c>
      <c r="C26" s="85">
        <v>420</v>
      </c>
      <c r="D26" s="85">
        <v>20</v>
      </c>
      <c r="E26" s="85">
        <v>20</v>
      </c>
      <c r="F26" s="85">
        <v>30</v>
      </c>
      <c r="G26" s="85">
        <v>30</v>
      </c>
      <c r="H26" s="85">
        <v>60</v>
      </c>
      <c r="I26" s="85">
        <v>70</v>
      </c>
      <c r="J26" s="85">
        <v>90</v>
      </c>
      <c r="K26" s="85">
        <v>90</v>
      </c>
      <c r="L26" s="85">
        <v>100</v>
      </c>
      <c r="M26" s="85">
        <v>110</v>
      </c>
      <c r="N26" s="85">
        <v>110</v>
      </c>
      <c r="O26" s="85">
        <v>120</v>
      </c>
      <c r="P26" s="85">
        <v>130</v>
      </c>
      <c r="Q26" s="85">
        <v>140</v>
      </c>
      <c r="R26" s="85">
        <v>150</v>
      </c>
      <c r="S26" s="85">
        <v>150</v>
      </c>
      <c r="T26" s="85">
        <v>150</v>
      </c>
      <c r="U26" s="85">
        <v>150</v>
      </c>
      <c r="V26" s="85">
        <v>160</v>
      </c>
      <c r="W26" s="85">
        <v>160</v>
      </c>
      <c r="X26" s="85">
        <v>160</v>
      </c>
      <c r="Y26" s="85">
        <v>160</v>
      </c>
      <c r="Z26" s="85">
        <v>160</v>
      </c>
      <c r="AA26" s="85">
        <v>160</v>
      </c>
      <c r="AB26" s="113"/>
      <c r="GM26" s="41"/>
      <c r="GN26" s="41"/>
    </row>
    <row r="27" spans="1:196" x14ac:dyDescent="0.35">
      <c r="A27" s="89" t="s">
        <v>19</v>
      </c>
      <c r="C27" s="85">
        <v>440</v>
      </c>
      <c r="D27" s="85">
        <v>20</v>
      </c>
      <c r="E27" s="85">
        <v>20</v>
      </c>
      <c r="F27" s="85">
        <v>30</v>
      </c>
      <c r="G27" s="85">
        <v>40</v>
      </c>
      <c r="H27" s="85">
        <v>60</v>
      </c>
      <c r="I27" s="85">
        <v>70</v>
      </c>
      <c r="J27" s="85">
        <v>70</v>
      </c>
      <c r="K27" s="85">
        <v>90</v>
      </c>
      <c r="L27" s="85">
        <v>100</v>
      </c>
      <c r="M27" s="85">
        <v>110</v>
      </c>
      <c r="N27" s="85">
        <v>120</v>
      </c>
      <c r="O27" s="85">
        <v>130</v>
      </c>
      <c r="P27" s="85">
        <v>140</v>
      </c>
      <c r="Q27" s="85">
        <v>140</v>
      </c>
      <c r="R27" s="85">
        <v>150</v>
      </c>
      <c r="S27" s="85">
        <v>160</v>
      </c>
      <c r="T27" s="85">
        <v>160</v>
      </c>
      <c r="U27" s="85">
        <v>170</v>
      </c>
      <c r="V27" s="85">
        <v>180</v>
      </c>
      <c r="W27" s="85">
        <v>180</v>
      </c>
      <c r="X27" s="85">
        <v>180</v>
      </c>
      <c r="Y27" s="85">
        <v>180</v>
      </c>
      <c r="Z27" s="85">
        <v>180</v>
      </c>
      <c r="AA27" s="85">
        <v>180</v>
      </c>
      <c r="AB27" s="113"/>
      <c r="GM27" s="41"/>
      <c r="GN27" s="41"/>
    </row>
    <row r="28" spans="1:196" x14ac:dyDescent="0.35">
      <c r="A28" s="89" t="s">
        <v>20</v>
      </c>
      <c r="C28" s="85">
        <v>490</v>
      </c>
      <c r="D28" s="85">
        <v>20</v>
      </c>
      <c r="E28" s="85">
        <v>30</v>
      </c>
      <c r="F28" s="85">
        <v>40</v>
      </c>
      <c r="G28" s="85">
        <v>50</v>
      </c>
      <c r="H28" s="85">
        <v>70</v>
      </c>
      <c r="I28" s="85">
        <v>90</v>
      </c>
      <c r="J28" s="85">
        <v>110</v>
      </c>
      <c r="K28" s="85">
        <v>120</v>
      </c>
      <c r="L28" s="85">
        <v>130</v>
      </c>
      <c r="M28" s="85">
        <v>140</v>
      </c>
      <c r="N28" s="85">
        <v>150</v>
      </c>
      <c r="O28" s="85">
        <v>150</v>
      </c>
      <c r="P28" s="85">
        <v>170</v>
      </c>
      <c r="Q28" s="85">
        <v>170</v>
      </c>
      <c r="R28" s="85">
        <v>180</v>
      </c>
      <c r="S28" s="85">
        <v>180</v>
      </c>
      <c r="T28" s="85">
        <v>190</v>
      </c>
      <c r="U28" s="85">
        <v>190</v>
      </c>
      <c r="V28" s="85">
        <v>200</v>
      </c>
      <c r="W28" s="85">
        <v>200</v>
      </c>
      <c r="X28" s="85">
        <v>210</v>
      </c>
      <c r="Y28" s="85">
        <v>210</v>
      </c>
      <c r="Z28" s="85">
        <v>210</v>
      </c>
      <c r="AA28" s="85">
        <v>220</v>
      </c>
      <c r="AB28" s="113"/>
      <c r="GM28" s="41"/>
      <c r="GN28" s="41"/>
    </row>
    <row r="29" spans="1:196" x14ac:dyDescent="0.35">
      <c r="A29" s="89" t="s">
        <v>21</v>
      </c>
      <c r="C29" s="85">
        <v>500</v>
      </c>
      <c r="D29" s="85">
        <v>30</v>
      </c>
      <c r="E29" s="85">
        <v>40</v>
      </c>
      <c r="F29" s="85">
        <v>40</v>
      </c>
      <c r="G29" s="85">
        <v>50</v>
      </c>
      <c r="H29" s="85">
        <v>70</v>
      </c>
      <c r="I29" s="85">
        <v>80</v>
      </c>
      <c r="J29" s="85">
        <v>100</v>
      </c>
      <c r="K29" s="85">
        <v>110</v>
      </c>
      <c r="L29" s="85">
        <v>120</v>
      </c>
      <c r="M29" s="85">
        <v>130</v>
      </c>
      <c r="N29" s="85">
        <v>130</v>
      </c>
      <c r="O29" s="85">
        <v>130</v>
      </c>
      <c r="P29" s="85">
        <v>140</v>
      </c>
      <c r="Q29" s="85">
        <v>160</v>
      </c>
      <c r="R29" s="85">
        <v>170</v>
      </c>
      <c r="S29" s="85">
        <v>180</v>
      </c>
      <c r="T29" s="85">
        <v>190</v>
      </c>
      <c r="U29" s="85">
        <v>190</v>
      </c>
      <c r="V29" s="85">
        <v>190</v>
      </c>
      <c r="W29" s="85">
        <v>200</v>
      </c>
      <c r="X29" s="85">
        <v>210</v>
      </c>
      <c r="Y29" s="85">
        <v>210</v>
      </c>
      <c r="Z29" s="85">
        <v>220</v>
      </c>
      <c r="AA29" s="85">
        <v>220</v>
      </c>
      <c r="AB29" s="113"/>
      <c r="GM29" s="41"/>
      <c r="GN29" s="41"/>
    </row>
    <row r="30" spans="1:196" x14ac:dyDescent="0.35">
      <c r="A30" s="89" t="s">
        <v>22</v>
      </c>
      <c r="C30" s="85">
        <v>540</v>
      </c>
      <c r="D30" s="85">
        <v>30</v>
      </c>
      <c r="E30" s="85">
        <v>30</v>
      </c>
      <c r="F30" s="85">
        <v>40</v>
      </c>
      <c r="G30" s="85">
        <v>60</v>
      </c>
      <c r="H30" s="85">
        <v>70</v>
      </c>
      <c r="I30" s="85">
        <v>90</v>
      </c>
      <c r="J30" s="85">
        <v>120</v>
      </c>
      <c r="K30" s="85">
        <v>130</v>
      </c>
      <c r="L30" s="85">
        <v>140</v>
      </c>
      <c r="M30" s="85">
        <v>150</v>
      </c>
      <c r="N30" s="85">
        <v>150</v>
      </c>
      <c r="O30" s="85">
        <v>160</v>
      </c>
      <c r="P30" s="85">
        <v>180</v>
      </c>
      <c r="Q30" s="85">
        <v>200</v>
      </c>
      <c r="R30" s="85">
        <v>200</v>
      </c>
      <c r="S30" s="85">
        <v>210</v>
      </c>
      <c r="T30" s="85">
        <v>220</v>
      </c>
      <c r="U30" s="85">
        <v>220</v>
      </c>
      <c r="V30" s="85">
        <v>220</v>
      </c>
      <c r="W30" s="85">
        <v>230</v>
      </c>
      <c r="X30" s="85">
        <v>240</v>
      </c>
      <c r="Y30" s="85">
        <v>240</v>
      </c>
      <c r="Z30" s="85">
        <v>240</v>
      </c>
      <c r="AA30" s="85">
        <v>250</v>
      </c>
      <c r="AB30" s="113"/>
      <c r="GM30" s="41"/>
      <c r="GN30" s="41"/>
    </row>
    <row r="31" spans="1:196" x14ac:dyDescent="0.35">
      <c r="A31" s="89" t="s">
        <v>23</v>
      </c>
      <c r="C31" s="85">
        <v>570</v>
      </c>
      <c r="D31" s="85">
        <v>20</v>
      </c>
      <c r="E31" s="85">
        <v>30</v>
      </c>
      <c r="F31" s="85">
        <v>40</v>
      </c>
      <c r="G31" s="85">
        <v>50</v>
      </c>
      <c r="H31" s="85">
        <v>70</v>
      </c>
      <c r="I31" s="85">
        <v>80</v>
      </c>
      <c r="J31" s="85">
        <v>90</v>
      </c>
      <c r="K31" s="85">
        <v>120</v>
      </c>
      <c r="L31" s="85">
        <v>130</v>
      </c>
      <c r="M31" s="85">
        <v>150</v>
      </c>
      <c r="N31" s="85">
        <v>160</v>
      </c>
      <c r="O31" s="85">
        <v>160</v>
      </c>
      <c r="P31" s="85">
        <v>170</v>
      </c>
      <c r="Q31" s="85">
        <v>180</v>
      </c>
      <c r="R31" s="85">
        <v>190</v>
      </c>
      <c r="S31" s="85">
        <v>200</v>
      </c>
      <c r="T31" s="85">
        <v>200</v>
      </c>
      <c r="U31" s="85">
        <v>210</v>
      </c>
      <c r="V31" s="85">
        <v>210</v>
      </c>
      <c r="W31" s="85">
        <v>220</v>
      </c>
      <c r="X31" s="85">
        <v>220</v>
      </c>
      <c r="Y31" s="85">
        <v>230</v>
      </c>
      <c r="Z31" s="85">
        <v>220</v>
      </c>
      <c r="AA31" s="85">
        <v>230</v>
      </c>
      <c r="AB31" s="113"/>
      <c r="GM31" s="41"/>
      <c r="GN31" s="41"/>
    </row>
    <row r="32" spans="1:196" x14ac:dyDescent="0.35">
      <c r="A32" s="89" t="s">
        <v>24</v>
      </c>
      <c r="C32" s="85">
        <v>510</v>
      </c>
      <c r="D32" s="85">
        <v>10</v>
      </c>
      <c r="E32" s="85">
        <v>20</v>
      </c>
      <c r="F32" s="85">
        <v>20</v>
      </c>
      <c r="G32" s="85">
        <v>30</v>
      </c>
      <c r="H32" s="85">
        <v>50</v>
      </c>
      <c r="I32" s="85">
        <v>60</v>
      </c>
      <c r="J32" s="85">
        <v>90</v>
      </c>
      <c r="K32" s="85">
        <v>100</v>
      </c>
      <c r="L32" s="85">
        <v>110</v>
      </c>
      <c r="M32" s="85">
        <v>120</v>
      </c>
      <c r="N32" s="85">
        <v>120</v>
      </c>
      <c r="O32" s="85">
        <v>130</v>
      </c>
      <c r="P32" s="85">
        <v>140</v>
      </c>
      <c r="Q32" s="85">
        <v>150</v>
      </c>
      <c r="R32" s="85">
        <v>160</v>
      </c>
      <c r="S32" s="85">
        <v>170</v>
      </c>
      <c r="T32" s="85">
        <v>170</v>
      </c>
      <c r="U32" s="85">
        <v>180</v>
      </c>
      <c r="V32" s="85">
        <v>180</v>
      </c>
      <c r="W32" s="85">
        <v>190</v>
      </c>
      <c r="X32" s="85">
        <v>190</v>
      </c>
      <c r="Y32" s="85">
        <v>200</v>
      </c>
      <c r="Z32" s="85">
        <v>200</v>
      </c>
      <c r="AA32" s="85">
        <v>210</v>
      </c>
      <c r="AB32" s="113"/>
      <c r="GM32" s="41"/>
      <c r="GN32" s="41"/>
    </row>
    <row r="33" spans="1:196" x14ac:dyDescent="0.35">
      <c r="A33" s="89" t="s">
        <v>25</v>
      </c>
      <c r="C33" s="85">
        <v>580</v>
      </c>
      <c r="D33" s="85">
        <v>30</v>
      </c>
      <c r="E33" s="85">
        <v>40</v>
      </c>
      <c r="F33" s="85">
        <v>40</v>
      </c>
      <c r="G33" s="85">
        <v>60</v>
      </c>
      <c r="H33" s="85">
        <v>70</v>
      </c>
      <c r="I33" s="85">
        <v>80</v>
      </c>
      <c r="J33" s="85">
        <v>110</v>
      </c>
      <c r="K33" s="85">
        <v>120</v>
      </c>
      <c r="L33" s="85">
        <v>130</v>
      </c>
      <c r="M33" s="85">
        <v>130</v>
      </c>
      <c r="N33" s="85">
        <v>150</v>
      </c>
      <c r="O33" s="85">
        <v>160</v>
      </c>
      <c r="P33" s="85">
        <v>170</v>
      </c>
      <c r="Q33" s="85">
        <v>190</v>
      </c>
      <c r="R33" s="85">
        <v>190</v>
      </c>
      <c r="S33" s="85">
        <v>190</v>
      </c>
      <c r="T33" s="85">
        <v>190</v>
      </c>
      <c r="U33" s="85">
        <v>200</v>
      </c>
      <c r="V33" s="85">
        <v>210</v>
      </c>
      <c r="W33" s="85">
        <v>210</v>
      </c>
      <c r="X33" s="85">
        <v>210</v>
      </c>
      <c r="Y33" s="85">
        <v>230</v>
      </c>
      <c r="Z33" s="85">
        <v>230</v>
      </c>
      <c r="AA33" s="85">
        <v>230</v>
      </c>
      <c r="AB33" s="113"/>
      <c r="GM33" s="41"/>
      <c r="GN33" s="41"/>
    </row>
    <row r="34" spans="1:196" x14ac:dyDescent="0.35">
      <c r="A34" s="89" t="s">
        <v>26</v>
      </c>
      <c r="C34" s="85">
        <v>590</v>
      </c>
      <c r="D34" s="85">
        <v>30</v>
      </c>
      <c r="E34" s="85">
        <v>30</v>
      </c>
      <c r="F34" s="85">
        <v>40</v>
      </c>
      <c r="G34" s="85">
        <v>50</v>
      </c>
      <c r="H34" s="85">
        <v>70</v>
      </c>
      <c r="I34" s="85">
        <v>90</v>
      </c>
      <c r="J34" s="85">
        <v>110</v>
      </c>
      <c r="K34" s="85">
        <v>120</v>
      </c>
      <c r="L34" s="85">
        <v>140</v>
      </c>
      <c r="M34" s="85">
        <v>150</v>
      </c>
      <c r="N34" s="85">
        <v>150</v>
      </c>
      <c r="O34" s="85">
        <v>170</v>
      </c>
      <c r="P34" s="85">
        <v>170</v>
      </c>
      <c r="Q34" s="85">
        <v>180</v>
      </c>
      <c r="R34" s="85">
        <v>200</v>
      </c>
      <c r="S34" s="85">
        <v>200</v>
      </c>
      <c r="T34" s="85">
        <v>200</v>
      </c>
      <c r="U34" s="85">
        <v>200</v>
      </c>
      <c r="V34" s="85">
        <v>210</v>
      </c>
      <c r="W34" s="85">
        <v>220</v>
      </c>
      <c r="X34" s="85">
        <v>230</v>
      </c>
      <c r="Y34" s="85">
        <v>230</v>
      </c>
      <c r="Z34" s="85">
        <v>240</v>
      </c>
      <c r="AA34" s="85">
        <v>240</v>
      </c>
      <c r="AB34" s="113"/>
      <c r="GM34" s="41"/>
      <c r="GN34" s="41"/>
    </row>
    <row r="35" spans="1:196" x14ac:dyDescent="0.35">
      <c r="A35" s="89" t="s">
        <v>27</v>
      </c>
      <c r="C35" s="85">
        <v>570</v>
      </c>
      <c r="D35" s="85">
        <v>20</v>
      </c>
      <c r="E35" s="85">
        <v>20</v>
      </c>
      <c r="F35" s="85">
        <v>30</v>
      </c>
      <c r="G35" s="85">
        <v>50</v>
      </c>
      <c r="H35" s="85">
        <v>60</v>
      </c>
      <c r="I35" s="85">
        <v>80</v>
      </c>
      <c r="J35" s="85">
        <v>100</v>
      </c>
      <c r="K35" s="85">
        <v>110</v>
      </c>
      <c r="L35" s="85">
        <v>120</v>
      </c>
      <c r="M35" s="85">
        <v>130</v>
      </c>
      <c r="N35" s="85">
        <v>140</v>
      </c>
      <c r="O35" s="85">
        <v>150</v>
      </c>
      <c r="P35" s="85">
        <v>160</v>
      </c>
      <c r="Q35" s="85">
        <v>170</v>
      </c>
      <c r="R35" s="85">
        <v>180</v>
      </c>
      <c r="S35" s="85">
        <v>190</v>
      </c>
      <c r="T35" s="85">
        <v>200</v>
      </c>
      <c r="U35" s="85">
        <v>200</v>
      </c>
      <c r="V35" s="85">
        <v>210</v>
      </c>
      <c r="W35" s="85">
        <v>220</v>
      </c>
      <c r="X35" s="85">
        <v>220</v>
      </c>
      <c r="Y35" s="85">
        <v>220</v>
      </c>
      <c r="Z35" s="85">
        <v>210</v>
      </c>
      <c r="AA35" s="85">
        <v>220</v>
      </c>
      <c r="AB35" s="113"/>
      <c r="GM35" s="41"/>
      <c r="GN35" s="41"/>
    </row>
    <row r="36" spans="1:196" x14ac:dyDescent="0.35">
      <c r="A36" s="89" t="s">
        <v>28</v>
      </c>
      <c r="C36" s="85">
        <v>570</v>
      </c>
      <c r="D36" s="85">
        <v>20</v>
      </c>
      <c r="E36" s="85">
        <v>20</v>
      </c>
      <c r="F36" s="85">
        <v>30</v>
      </c>
      <c r="G36" s="85">
        <v>40</v>
      </c>
      <c r="H36" s="85">
        <v>50</v>
      </c>
      <c r="I36" s="85">
        <v>80</v>
      </c>
      <c r="J36" s="85">
        <v>80</v>
      </c>
      <c r="K36" s="85">
        <v>90</v>
      </c>
      <c r="L36" s="85">
        <v>100</v>
      </c>
      <c r="M36" s="85">
        <v>110</v>
      </c>
      <c r="N36" s="85">
        <v>110</v>
      </c>
      <c r="O36" s="85">
        <v>130</v>
      </c>
      <c r="P36" s="85">
        <v>140</v>
      </c>
      <c r="Q36" s="85">
        <v>140</v>
      </c>
      <c r="R36" s="85">
        <v>150</v>
      </c>
      <c r="S36" s="85">
        <v>150</v>
      </c>
      <c r="T36" s="85">
        <v>150</v>
      </c>
      <c r="U36" s="85">
        <v>160</v>
      </c>
      <c r="V36" s="85">
        <v>180</v>
      </c>
      <c r="W36" s="85">
        <v>180</v>
      </c>
      <c r="X36" s="85">
        <v>180</v>
      </c>
      <c r="Y36" s="85">
        <v>190</v>
      </c>
      <c r="Z36" s="85">
        <v>190</v>
      </c>
      <c r="AA36" s="85">
        <v>190</v>
      </c>
      <c r="AB36" s="113"/>
      <c r="GM36" s="41"/>
      <c r="GN36" s="41"/>
    </row>
    <row r="37" spans="1:196" x14ac:dyDescent="0.35">
      <c r="A37" s="89" t="s">
        <v>29</v>
      </c>
      <c r="C37" s="85">
        <v>550</v>
      </c>
      <c r="D37" s="85">
        <v>10</v>
      </c>
      <c r="E37" s="85">
        <v>20</v>
      </c>
      <c r="F37" s="85">
        <v>40</v>
      </c>
      <c r="G37" s="85">
        <v>40</v>
      </c>
      <c r="H37" s="85">
        <v>50</v>
      </c>
      <c r="I37" s="85">
        <v>70</v>
      </c>
      <c r="J37" s="85">
        <v>80</v>
      </c>
      <c r="K37" s="85">
        <v>100</v>
      </c>
      <c r="L37" s="85">
        <v>120</v>
      </c>
      <c r="M37" s="85">
        <v>120</v>
      </c>
      <c r="N37" s="85">
        <v>140</v>
      </c>
      <c r="O37" s="85">
        <v>150</v>
      </c>
      <c r="P37" s="85">
        <v>160</v>
      </c>
      <c r="Q37" s="85">
        <v>160</v>
      </c>
      <c r="R37" s="85">
        <v>170</v>
      </c>
      <c r="S37" s="85">
        <v>180</v>
      </c>
      <c r="T37" s="85">
        <v>190</v>
      </c>
      <c r="U37" s="85">
        <v>190</v>
      </c>
      <c r="V37" s="85">
        <v>190</v>
      </c>
      <c r="W37" s="85">
        <v>200</v>
      </c>
      <c r="X37" s="85">
        <v>210</v>
      </c>
      <c r="Y37" s="85">
        <v>200</v>
      </c>
      <c r="Z37" s="85">
        <v>210</v>
      </c>
      <c r="AA37" s="85">
        <v>220</v>
      </c>
      <c r="AB37" s="113"/>
      <c r="GM37" s="41"/>
      <c r="GN37" s="41"/>
    </row>
    <row r="38" spans="1:196" x14ac:dyDescent="0.35">
      <c r="A38" s="89" t="s">
        <v>30</v>
      </c>
      <c r="C38" s="85">
        <v>480</v>
      </c>
      <c r="D38" s="85">
        <v>10</v>
      </c>
      <c r="E38" s="85">
        <v>20</v>
      </c>
      <c r="F38" s="85">
        <v>20</v>
      </c>
      <c r="G38" s="85">
        <v>30</v>
      </c>
      <c r="H38" s="85">
        <v>40</v>
      </c>
      <c r="I38" s="85">
        <v>50</v>
      </c>
      <c r="J38" s="85">
        <v>70</v>
      </c>
      <c r="K38" s="85">
        <v>80</v>
      </c>
      <c r="L38" s="85">
        <v>100</v>
      </c>
      <c r="M38" s="85">
        <v>100</v>
      </c>
      <c r="N38" s="85">
        <v>110</v>
      </c>
      <c r="O38" s="85">
        <v>110</v>
      </c>
      <c r="P38" s="85">
        <v>120</v>
      </c>
      <c r="Q38" s="85">
        <v>130</v>
      </c>
      <c r="R38" s="85">
        <v>140</v>
      </c>
      <c r="S38" s="85">
        <v>150</v>
      </c>
      <c r="T38" s="85">
        <v>160</v>
      </c>
      <c r="U38" s="85">
        <v>170</v>
      </c>
      <c r="V38" s="85">
        <v>160</v>
      </c>
      <c r="W38" s="85">
        <v>160</v>
      </c>
      <c r="X38" s="85">
        <v>170</v>
      </c>
      <c r="Y38" s="85">
        <v>170</v>
      </c>
      <c r="Z38" s="85">
        <v>170</v>
      </c>
      <c r="AA38" s="85">
        <v>170</v>
      </c>
      <c r="AB38" s="113"/>
      <c r="GM38" s="41"/>
      <c r="GN38" s="41"/>
    </row>
    <row r="39" spans="1:196" x14ac:dyDescent="0.35">
      <c r="A39" s="89" t="s">
        <v>31</v>
      </c>
      <c r="C39" s="85">
        <v>510</v>
      </c>
      <c r="D39" s="85">
        <v>20</v>
      </c>
      <c r="E39" s="85">
        <v>20</v>
      </c>
      <c r="F39" s="85">
        <v>30</v>
      </c>
      <c r="G39" s="85">
        <v>30</v>
      </c>
      <c r="H39" s="85">
        <v>50</v>
      </c>
      <c r="I39" s="85">
        <v>60</v>
      </c>
      <c r="J39" s="85">
        <v>70</v>
      </c>
      <c r="K39" s="85">
        <v>80</v>
      </c>
      <c r="L39" s="85">
        <v>90</v>
      </c>
      <c r="M39" s="85">
        <v>100</v>
      </c>
      <c r="N39" s="85">
        <v>100</v>
      </c>
      <c r="O39" s="85">
        <v>110</v>
      </c>
      <c r="P39" s="85">
        <v>120</v>
      </c>
      <c r="Q39" s="85">
        <v>120</v>
      </c>
      <c r="R39" s="85">
        <v>130</v>
      </c>
      <c r="S39" s="85">
        <v>140</v>
      </c>
      <c r="T39" s="85">
        <v>150</v>
      </c>
      <c r="U39" s="85">
        <v>150</v>
      </c>
      <c r="V39" s="85">
        <v>160</v>
      </c>
      <c r="W39" s="85">
        <v>160</v>
      </c>
      <c r="X39" s="85">
        <v>170</v>
      </c>
      <c r="Y39" s="85">
        <v>170</v>
      </c>
      <c r="Z39" s="85">
        <v>170</v>
      </c>
      <c r="AA39" s="85">
        <v>170</v>
      </c>
      <c r="AB39" s="113"/>
      <c r="GM39" s="41"/>
      <c r="GN39" s="41"/>
    </row>
    <row r="40" spans="1:196" x14ac:dyDescent="0.35">
      <c r="A40" s="89" t="s">
        <v>32</v>
      </c>
      <c r="C40" s="85">
        <v>490</v>
      </c>
      <c r="D40" s="85">
        <v>10</v>
      </c>
      <c r="E40" s="85">
        <v>10</v>
      </c>
      <c r="F40" s="85">
        <v>20</v>
      </c>
      <c r="G40" s="85">
        <v>30</v>
      </c>
      <c r="H40" s="85">
        <v>40</v>
      </c>
      <c r="I40" s="85">
        <v>50</v>
      </c>
      <c r="J40" s="85">
        <v>60</v>
      </c>
      <c r="K40" s="85">
        <v>60</v>
      </c>
      <c r="L40" s="85">
        <v>70</v>
      </c>
      <c r="M40" s="85">
        <v>70</v>
      </c>
      <c r="N40" s="85">
        <v>70</v>
      </c>
      <c r="O40" s="85">
        <v>80</v>
      </c>
      <c r="P40" s="85">
        <v>90</v>
      </c>
      <c r="Q40" s="85">
        <v>100</v>
      </c>
      <c r="R40" s="85">
        <v>110</v>
      </c>
      <c r="S40" s="85">
        <v>120</v>
      </c>
      <c r="T40" s="85">
        <v>120</v>
      </c>
      <c r="U40" s="85">
        <v>130</v>
      </c>
      <c r="V40" s="85">
        <v>130</v>
      </c>
      <c r="W40" s="85">
        <v>140</v>
      </c>
      <c r="X40" s="85">
        <v>140</v>
      </c>
      <c r="Y40" s="85">
        <v>140</v>
      </c>
      <c r="Z40" s="85">
        <v>140</v>
      </c>
      <c r="AA40" s="85">
        <v>150</v>
      </c>
      <c r="AB40" s="113"/>
      <c r="GM40" s="41"/>
      <c r="GN40" s="41"/>
    </row>
    <row r="41" spans="1:196" x14ac:dyDescent="0.35">
      <c r="A41" s="89" t="s">
        <v>33</v>
      </c>
      <c r="C41" s="85">
        <v>480</v>
      </c>
      <c r="D41" s="85">
        <v>10</v>
      </c>
      <c r="E41" s="85">
        <v>10</v>
      </c>
      <c r="F41" s="85">
        <v>20</v>
      </c>
      <c r="G41" s="85">
        <v>30</v>
      </c>
      <c r="H41" s="85">
        <v>40</v>
      </c>
      <c r="I41" s="85">
        <v>40</v>
      </c>
      <c r="J41" s="85">
        <v>60</v>
      </c>
      <c r="K41" s="85">
        <v>70</v>
      </c>
      <c r="L41" s="85">
        <v>70</v>
      </c>
      <c r="M41" s="85">
        <v>80</v>
      </c>
      <c r="N41" s="85">
        <v>90</v>
      </c>
      <c r="O41" s="85">
        <v>100</v>
      </c>
      <c r="P41" s="85">
        <v>100</v>
      </c>
      <c r="Q41" s="85">
        <v>100</v>
      </c>
      <c r="R41" s="85">
        <v>110</v>
      </c>
      <c r="S41" s="85">
        <v>120</v>
      </c>
      <c r="T41" s="85">
        <v>120</v>
      </c>
      <c r="U41" s="85">
        <v>130</v>
      </c>
      <c r="V41" s="85">
        <v>130</v>
      </c>
      <c r="W41" s="85">
        <v>130</v>
      </c>
      <c r="X41" s="85">
        <v>130</v>
      </c>
      <c r="Y41" s="85">
        <v>140</v>
      </c>
      <c r="Z41" s="85">
        <v>140</v>
      </c>
      <c r="AA41" s="85">
        <v>150</v>
      </c>
      <c r="AB41" s="113"/>
      <c r="GM41" s="41"/>
      <c r="GN41" s="41"/>
    </row>
    <row r="42" spans="1:196" x14ac:dyDescent="0.35">
      <c r="A42" s="89" t="s">
        <v>34</v>
      </c>
      <c r="C42" s="85">
        <v>440</v>
      </c>
      <c r="D42" s="85">
        <v>10</v>
      </c>
      <c r="E42" s="85">
        <v>10</v>
      </c>
      <c r="F42" s="85">
        <v>20</v>
      </c>
      <c r="G42" s="85">
        <v>30</v>
      </c>
      <c r="H42" s="85">
        <v>30</v>
      </c>
      <c r="I42" s="85">
        <v>40</v>
      </c>
      <c r="J42" s="85">
        <v>40</v>
      </c>
      <c r="K42" s="85">
        <v>50</v>
      </c>
      <c r="L42" s="85">
        <v>60</v>
      </c>
      <c r="M42" s="85">
        <v>60</v>
      </c>
      <c r="N42" s="85">
        <v>70</v>
      </c>
      <c r="O42" s="85">
        <v>70</v>
      </c>
      <c r="P42" s="85">
        <v>80</v>
      </c>
      <c r="Q42" s="85">
        <v>80</v>
      </c>
      <c r="R42" s="85">
        <v>80</v>
      </c>
      <c r="S42" s="85">
        <v>90</v>
      </c>
      <c r="T42" s="85">
        <v>100</v>
      </c>
      <c r="U42" s="85">
        <v>100</v>
      </c>
      <c r="V42" s="85">
        <v>100</v>
      </c>
      <c r="W42" s="85">
        <v>100</v>
      </c>
      <c r="X42" s="85">
        <v>110</v>
      </c>
      <c r="Y42" s="85">
        <v>100</v>
      </c>
      <c r="Z42" s="85">
        <v>100</v>
      </c>
      <c r="AA42" s="85">
        <v>100</v>
      </c>
      <c r="AB42" s="113"/>
      <c r="GM42" s="41"/>
      <c r="GN42" s="41"/>
    </row>
    <row r="43" spans="1:196" x14ac:dyDescent="0.35">
      <c r="A43" s="89" t="s">
        <v>35</v>
      </c>
      <c r="C43" s="85">
        <v>390</v>
      </c>
      <c r="D43" s="85">
        <v>10</v>
      </c>
      <c r="E43" s="85">
        <v>10</v>
      </c>
      <c r="F43" s="85">
        <v>20</v>
      </c>
      <c r="G43" s="85">
        <v>20</v>
      </c>
      <c r="H43" s="85">
        <v>20</v>
      </c>
      <c r="I43" s="85">
        <v>30</v>
      </c>
      <c r="J43" s="85">
        <v>40</v>
      </c>
      <c r="K43" s="85">
        <v>40</v>
      </c>
      <c r="L43" s="85">
        <v>50</v>
      </c>
      <c r="M43" s="85">
        <v>50</v>
      </c>
      <c r="N43" s="85">
        <v>50</v>
      </c>
      <c r="O43" s="85">
        <v>60</v>
      </c>
      <c r="P43" s="85">
        <v>60</v>
      </c>
      <c r="Q43" s="85">
        <v>60</v>
      </c>
      <c r="R43" s="85">
        <v>70</v>
      </c>
      <c r="S43" s="85">
        <v>70</v>
      </c>
      <c r="T43" s="85">
        <v>80</v>
      </c>
      <c r="U43" s="85">
        <v>80</v>
      </c>
      <c r="V43" s="85">
        <v>80</v>
      </c>
      <c r="W43" s="85">
        <v>90</v>
      </c>
      <c r="X43" s="85">
        <v>90</v>
      </c>
      <c r="Y43" s="85">
        <v>90</v>
      </c>
      <c r="Z43" s="85">
        <v>90</v>
      </c>
      <c r="AA43" s="85">
        <v>100</v>
      </c>
      <c r="AB43" s="113"/>
      <c r="GM43" s="41"/>
      <c r="GN43" s="41"/>
    </row>
    <row r="44" spans="1:196" x14ac:dyDescent="0.35">
      <c r="A44" s="89" t="s">
        <v>36</v>
      </c>
      <c r="C44" s="85">
        <v>330</v>
      </c>
      <c r="D44" s="85">
        <v>10</v>
      </c>
      <c r="E44" s="85">
        <v>10</v>
      </c>
      <c r="F44" s="85">
        <v>10</v>
      </c>
      <c r="G44" s="85">
        <v>10</v>
      </c>
      <c r="H44" s="85">
        <v>20</v>
      </c>
      <c r="I44" s="85">
        <v>20</v>
      </c>
      <c r="J44" s="85">
        <v>20</v>
      </c>
      <c r="K44" s="85">
        <v>20</v>
      </c>
      <c r="L44" s="85">
        <v>30</v>
      </c>
      <c r="M44" s="85">
        <v>30</v>
      </c>
      <c r="N44" s="85">
        <v>40</v>
      </c>
      <c r="O44" s="85">
        <v>40</v>
      </c>
      <c r="P44" s="85">
        <v>40</v>
      </c>
      <c r="Q44" s="85">
        <v>40</v>
      </c>
      <c r="R44" s="85">
        <v>40</v>
      </c>
      <c r="S44" s="85">
        <v>50</v>
      </c>
      <c r="T44" s="85">
        <v>50</v>
      </c>
      <c r="U44" s="85">
        <v>50</v>
      </c>
      <c r="V44" s="85">
        <v>50</v>
      </c>
      <c r="W44" s="85">
        <v>50</v>
      </c>
      <c r="X44" s="85">
        <v>50</v>
      </c>
      <c r="Y44" s="85">
        <v>50</v>
      </c>
      <c r="Z44" s="85">
        <v>60</v>
      </c>
      <c r="AA44" s="85">
        <v>60</v>
      </c>
      <c r="AB44" s="113"/>
      <c r="GM44" s="41"/>
      <c r="GN44" s="41"/>
    </row>
    <row r="45" spans="1:196" x14ac:dyDescent="0.35">
      <c r="A45" s="89" t="s">
        <v>37</v>
      </c>
      <c r="C45" s="85">
        <v>340</v>
      </c>
      <c r="D45" s="85">
        <v>0</v>
      </c>
      <c r="E45" s="85">
        <v>10</v>
      </c>
      <c r="F45" s="85">
        <v>10</v>
      </c>
      <c r="G45" s="85">
        <v>10</v>
      </c>
      <c r="H45" s="85">
        <v>20</v>
      </c>
      <c r="I45" s="85">
        <v>30</v>
      </c>
      <c r="J45" s="85">
        <v>30</v>
      </c>
      <c r="K45" s="85">
        <v>30</v>
      </c>
      <c r="L45" s="85">
        <v>40</v>
      </c>
      <c r="M45" s="85">
        <v>30</v>
      </c>
      <c r="N45" s="85">
        <v>40</v>
      </c>
      <c r="O45" s="85">
        <v>50</v>
      </c>
      <c r="P45" s="85">
        <v>50</v>
      </c>
      <c r="Q45" s="85">
        <v>50</v>
      </c>
      <c r="R45" s="85">
        <v>50</v>
      </c>
      <c r="S45" s="85">
        <v>50</v>
      </c>
      <c r="T45" s="85">
        <v>60</v>
      </c>
      <c r="U45" s="85">
        <v>60</v>
      </c>
      <c r="V45" s="85">
        <v>60</v>
      </c>
      <c r="W45" s="85">
        <v>70</v>
      </c>
      <c r="X45" s="85">
        <v>70</v>
      </c>
      <c r="Y45" s="85">
        <v>70</v>
      </c>
      <c r="Z45" s="85">
        <v>70</v>
      </c>
      <c r="AA45" s="85">
        <v>80</v>
      </c>
      <c r="AB45" s="113"/>
      <c r="GM45" s="41"/>
      <c r="GN45" s="41"/>
    </row>
    <row r="46" spans="1:196" x14ac:dyDescent="0.35">
      <c r="A46" s="110"/>
      <c r="B46" s="110"/>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3"/>
    </row>
    <row r="47" spans="1:196" ht="14.5" customHeight="1" x14ac:dyDescent="0.35">
      <c r="A47" s="89" t="s">
        <v>38</v>
      </c>
      <c r="B47" s="106"/>
      <c r="C47" s="106"/>
      <c r="D47" s="106"/>
      <c r="E47" s="106"/>
      <c r="F47" s="106"/>
      <c r="G47" s="106"/>
      <c r="H47" s="106"/>
      <c r="I47" s="106"/>
      <c r="J47" s="106"/>
      <c r="K47" s="106"/>
      <c r="L47" s="106"/>
      <c r="M47" s="106"/>
      <c r="N47" s="106"/>
      <c r="O47" s="106"/>
      <c r="P47" s="106"/>
      <c r="Q47" s="106"/>
      <c r="R47" s="106"/>
      <c r="S47" s="106"/>
    </row>
    <row r="48" spans="1:196"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19" ht="14.5" customHeight="1" x14ac:dyDescent="0.35">
      <c r="A49" s="89" t="s">
        <v>39</v>
      </c>
      <c r="B49" s="89"/>
      <c r="C49" s="41"/>
      <c r="D49" s="41"/>
      <c r="E49" s="41"/>
      <c r="F49" s="41"/>
      <c r="J49" s="41"/>
      <c r="K49" s="41"/>
      <c r="O49" s="41"/>
      <c r="P49" s="41"/>
      <c r="GO49" s="89"/>
      <c r="GP49" s="89"/>
      <c r="GQ49" s="89"/>
      <c r="GR49" s="89"/>
      <c r="GS49" s="89"/>
      <c r="GT49" s="89"/>
      <c r="GU49" s="89"/>
      <c r="GV49" s="89"/>
      <c r="GW49" s="89"/>
      <c r="GX49" s="89"/>
      <c r="GY49" s="89"/>
      <c r="GZ49" s="89"/>
      <c r="HA49" s="89"/>
      <c r="HB49" s="89"/>
      <c r="HC49" s="89"/>
      <c r="HD49" s="89"/>
      <c r="HE49" s="89"/>
      <c r="HF49" s="89"/>
      <c r="HG49" s="89"/>
      <c r="HH49" s="89"/>
      <c r="HI49" s="89"/>
      <c r="HJ49" s="89"/>
      <c r="HK49" s="89"/>
    </row>
    <row r="50" spans="1:219" ht="14.5" customHeight="1" x14ac:dyDescent="0.35">
      <c r="A50" s="89" t="s">
        <v>40</v>
      </c>
      <c r="GO50" s="89"/>
      <c r="GP50" s="89"/>
      <c r="GQ50" s="89"/>
      <c r="GR50" s="89"/>
      <c r="GS50" s="89"/>
      <c r="GT50" s="89"/>
      <c r="GU50" s="89"/>
      <c r="GV50" s="89"/>
      <c r="GW50" s="89"/>
      <c r="GX50" s="89"/>
      <c r="GY50" s="89"/>
      <c r="GZ50" s="89"/>
      <c r="HA50" s="89"/>
      <c r="HB50" s="89"/>
      <c r="HC50" s="89"/>
      <c r="HD50" s="89"/>
      <c r="HE50" s="89"/>
      <c r="HF50" s="89"/>
      <c r="HG50" s="89"/>
      <c r="HH50" s="89"/>
      <c r="HI50" s="89"/>
      <c r="HJ50" s="89"/>
      <c r="HK50" s="89"/>
    </row>
    <row r="51" spans="1:219" ht="14.5" customHeight="1" x14ac:dyDescent="0.35">
      <c r="A51" s="89" t="s">
        <v>41</v>
      </c>
      <c r="GO51" s="89"/>
      <c r="GP51" s="89"/>
      <c r="GQ51" s="89"/>
      <c r="GR51" s="89"/>
      <c r="GS51" s="89"/>
      <c r="GT51" s="89"/>
      <c r="GU51" s="89"/>
      <c r="GV51" s="89"/>
      <c r="GW51" s="89"/>
      <c r="GX51" s="89"/>
      <c r="GY51" s="89"/>
      <c r="GZ51" s="89"/>
      <c r="HA51" s="89"/>
      <c r="HB51" s="89"/>
      <c r="HC51" s="89"/>
      <c r="HD51" s="89"/>
      <c r="HE51" s="89"/>
      <c r="HF51" s="89"/>
      <c r="HG51" s="89"/>
      <c r="HH51" s="89"/>
      <c r="HI51" s="89"/>
      <c r="HJ51" s="89"/>
      <c r="HK51" s="89"/>
    </row>
    <row r="52" spans="1:219" ht="14.5" customHeight="1" x14ac:dyDescent="0.35">
      <c r="A52" s="89" t="s">
        <v>42</v>
      </c>
    </row>
  </sheetData>
  <pageMargins left="0.7" right="0.7" top="0.75" bottom="0.75" header="0.3" footer="0.3"/>
  <pageSetup paperSize="9" scale="5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O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5" width="9.453125" customWidth="1"/>
    <col min="256" max="256" width="15.54296875" customWidth="1"/>
    <col min="257" max="257" width="1.7265625" customWidth="1"/>
    <col min="258" max="258" width="10.81640625" customWidth="1"/>
    <col min="259" max="259" width="3.1796875" customWidth="1"/>
    <col min="260" max="271" width="9.453125" customWidth="1"/>
    <col min="512" max="512" width="15.54296875" customWidth="1"/>
    <col min="513" max="513" width="1.7265625" customWidth="1"/>
    <col min="514" max="514" width="10.81640625" customWidth="1"/>
    <col min="515" max="515" width="3.1796875" customWidth="1"/>
    <col min="516" max="527" width="9.453125" customWidth="1"/>
    <col min="768" max="768" width="15.54296875" customWidth="1"/>
    <col min="769" max="769" width="1.7265625" customWidth="1"/>
    <col min="770" max="770" width="10.81640625" customWidth="1"/>
    <col min="771" max="771" width="3.1796875" customWidth="1"/>
    <col min="772" max="783" width="9.453125" customWidth="1"/>
    <col min="1024" max="1024" width="15.54296875" customWidth="1"/>
    <col min="1025" max="1025" width="1.7265625" customWidth="1"/>
    <col min="1026" max="1026" width="10.81640625" customWidth="1"/>
    <col min="1027" max="1027" width="3.1796875" customWidth="1"/>
    <col min="1028" max="1039" width="9.453125" customWidth="1"/>
    <col min="1280" max="1280" width="15.54296875" customWidth="1"/>
    <col min="1281" max="1281" width="1.7265625" customWidth="1"/>
    <col min="1282" max="1282" width="10.81640625" customWidth="1"/>
    <col min="1283" max="1283" width="3.1796875" customWidth="1"/>
    <col min="1284" max="1295" width="9.453125" customWidth="1"/>
    <col min="1536" max="1536" width="15.54296875" customWidth="1"/>
    <col min="1537" max="1537" width="1.7265625" customWidth="1"/>
    <col min="1538" max="1538" width="10.81640625" customWidth="1"/>
    <col min="1539" max="1539" width="3.1796875" customWidth="1"/>
    <col min="1540" max="1551" width="9.453125" customWidth="1"/>
    <col min="1792" max="1792" width="15.54296875" customWidth="1"/>
    <col min="1793" max="1793" width="1.7265625" customWidth="1"/>
    <col min="1794" max="1794" width="10.81640625" customWidth="1"/>
    <col min="1795" max="1795" width="3.1796875" customWidth="1"/>
    <col min="1796" max="1807" width="9.453125" customWidth="1"/>
    <col min="2048" max="2048" width="15.54296875" customWidth="1"/>
    <col min="2049" max="2049" width="1.7265625" customWidth="1"/>
    <col min="2050" max="2050" width="10.81640625" customWidth="1"/>
    <col min="2051" max="2051" width="3.1796875" customWidth="1"/>
    <col min="2052" max="2063" width="9.453125" customWidth="1"/>
    <col min="2304" max="2304" width="15.54296875" customWidth="1"/>
    <col min="2305" max="2305" width="1.7265625" customWidth="1"/>
    <col min="2306" max="2306" width="10.81640625" customWidth="1"/>
    <col min="2307" max="2307" width="3.1796875" customWidth="1"/>
    <col min="2308" max="2319" width="9.453125" customWidth="1"/>
    <col min="2560" max="2560" width="15.54296875" customWidth="1"/>
    <col min="2561" max="2561" width="1.7265625" customWidth="1"/>
    <col min="2562" max="2562" width="10.81640625" customWidth="1"/>
    <col min="2563" max="2563" width="3.1796875" customWidth="1"/>
    <col min="2564" max="2575" width="9.453125" customWidth="1"/>
    <col min="2816" max="2816" width="15.54296875" customWidth="1"/>
    <col min="2817" max="2817" width="1.7265625" customWidth="1"/>
    <col min="2818" max="2818" width="10.81640625" customWidth="1"/>
    <col min="2819" max="2819" width="3.1796875" customWidth="1"/>
    <col min="2820" max="2831" width="9.453125" customWidth="1"/>
    <col min="3072" max="3072" width="15.54296875" customWidth="1"/>
    <col min="3073" max="3073" width="1.7265625" customWidth="1"/>
    <col min="3074" max="3074" width="10.81640625" customWidth="1"/>
    <col min="3075" max="3075" width="3.1796875" customWidth="1"/>
    <col min="3076" max="3087" width="9.453125" customWidth="1"/>
    <col min="3328" max="3328" width="15.54296875" customWidth="1"/>
    <col min="3329" max="3329" width="1.7265625" customWidth="1"/>
    <col min="3330" max="3330" width="10.81640625" customWidth="1"/>
    <col min="3331" max="3331" width="3.1796875" customWidth="1"/>
    <col min="3332" max="3343" width="9.453125" customWidth="1"/>
    <col min="3584" max="3584" width="15.54296875" customWidth="1"/>
    <col min="3585" max="3585" width="1.7265625" customWidth="1"/>
    <col min="3586" max="3586" width="10.81640625" customWidth="1"/>
    <col min="3587" max="3587" width="3.1796875" customWidth="1"/>
    <col min="3588" max="3599" width="9.453125" customWidth="1"/>
    <col min="3840" max="3840" width="15.54296875" customWidth="1"/>
    <col min="3841" max="3841" width="1.7265625" customWidth="1"/>
    <col min="3842" max="3842" width="10.81640625" customWidth="1"/>
    <col min="3843" max="3843" width="3.1796875" customWidth="1"/>
    <col min="3844" max="3855" width="9.453125" customWidth="1"/>
    <col min="4096" max="4096" width="15.54296875" customWidth="1"/>
    <col min="4097" max="4097" width="1.7265625" customWidth="1"/>
    <col min="4098" max="4098" width="10.81640625" customWidth="1"/>
    <col min="4099" max="4099" width="3.1796875" customWidth="1"/>
    <col min="4100" max="4111" width="9.453125" customWidth="1"/>
    <col min="4352" max="4352" width="15.54296875" customWidth="1"/>
    <col min="4353" max="4353" width="1.7265625" customWidth="1"/>
    <col min="4354" max="4354" width="10.81640625" customWidth="1"/>
    <col min="4355" max="4355" width="3.1796875" customWidth="1"/>
    <col min="4356" max="4367" width="9.453125" customWidth="1"/>
    <col min="4608" max="4608" width="15.54296875" customWidth="1"/>
    <col min="4609" max="4609" width="1.7265625" customWidth="1"/>
    <col min="4610" max="4610" width="10.81640625" customWidth="1"/>
    <col min="4611" max="4611" width="3.1796875" customWidth="1"/>
    <col min="4612" max="4623" width="9.453125" customWidth="1"/>
    <col min="4864" max="4864" width="15.54296875" customWidth="1"/>
    <col min="4865" max="4865" width="1.7265625" customWidth="1"/>
    <col min="4866" max="4866" width="10.81640625" customWidth="1"/>
    <col min="4867" max="4867" width="3.1796875" customWidth="1"/>
    <col min="4868" max="4879" width="9.453125" customWidth="1"/>
    <col min="5120" max="5120" width="15.54296875" customWidth="1"/>
    <col min="5121" max="5121" width="1.7265625" customWidth="1"/>
    <col min="5122" max="5122" width="10.81640625" customWidth="1"/>
    <col min="5123" max="5123" width="3.1796875" customWidth="1"/>
    <col min="5124" max="5135" width="9.453125" customWidth="1"/>
    <col min="5376" max="5376" width="15.54296875" customWidth="1"/>
    <col min="5377" max="5377" width="1.7265625" customWidth="1"/>
    <col min="5378" max="5378" width="10.81640625" customWidth="1"/>
    <col min="5379" max="5379" width="3.1796875" customWidth="1"/>
    <col min="5380" max="5391" width="9.453125" customWidth="1"/>
    <col min="5632" max="5632" width="15.54296875" customWidth="1"/>
    <col min="5633" max="5633" width="1.7265625" customWidth="1"/>
    <col min="5634" max="5634" width="10.81640625" customWidth="1"/>
    <col min="5635" max="5635" width="3.1796875" customWidth="1"/>
    <col min="5636" max="5647" width="9.453125" customWidth="1"/>
    <col min="5888" max="5888" width="15.54296875" customWidth="1"/>
    <col min="5889" max="5889" width="1.7265625" customWidth="1"/>
    <col min="5890" max="5890" width="10.81640625" customWidth="1"/>
    <col min="5891" max="5891" width="3.1796875" customWidth="1"/>
    <col min="5892" max="5903" width="9.453125" customWidth="1"/>
    <col min="6144" max="6144" width="15.54296875" customWidth="1"/>
    <col min="6145" max="6145" width="1.7265625" customWidth="1"/>
    <col min="6146" max="6146" width="10.81640625" customWidth="1"/>
    <col min="6147" max="6147" width="3.1796875" customWidth="1"/>
    <col min="6148" max="6159" width="9.453125" customWidth="1"/>
    <col min="6400" max="6400" width="15.54296875" customWidth="1"/>
    <col min="6401" max="6401" width="1.7265625" customWidth="1"/>
    <col min="6402" max="6402" width="10.81640625" customWidth="1"/>
    <col min="6403" max="6403" width="3.1796875" customWidth="1"/>
    <col min="6404" max="6415" width="9.453125" customWidth="1"/>
    <col min="6656" max="6656" width="15.54296875" customWidth="1"/>
    <col min="6657" max="6657" width="1.7265625" customWidth="1"/>
    <col min="6658" max="6658" width="10.81640625" customWidth="1"/>
    <col min="6659" max="6659" width="3.1796875" customWidth="1"/>
    <col min="6660" max="6671" width="9.453125" customWidth="1"/>
    <col min="6912" max="6912" width="15.54296875" customWidth="1"/>
    <col min="6913" max="6913" width="1.7265625" customWidth="1"/>
    <col min="6914" max="6914" width="10.81640625" customWidth="1"/>
    <col min="6915" max="6915" width="3.1796875" customWidth="1"/>
    <col min="6916" max="6927" width="9.453125" customWidth="1"/>
    <col min="7168" max="7168" width="15.54296875" customWidth="1"/>
    <col min="7169" max="7169" width="1.7265625" customWidth="1"/>
    <col min="7170" max="7170" width="10.81640625" customWidth="1"/>
    <col min="7171" max="7171" width="3.1796875" customWidth="1"/>
    <col min="7172" max="7183" width="9.453125" customWidth="1"/>
    <col min="7424" max="7424" width="15.54296875" customWidth="1"/>
    <col min="7425" max="7425" width="1.7265625" customWidth="1"/>
    <col min="7426" max="7426" width="10.81640625" customWidth="1"/>
    <col min="7427" max="7427" width="3.1796875" customWidth="1"/>
    <col min="7428" max="7439" width="9.453125" customWidth="1"/>
    <col min="7680" max="7680" width="15.54296875" customWidth="1"/>
    <col min="7681" max="7681" width="1.7265625" customWidth="1"/>
    <col min="7682" max="7682" width="10.81640625" customWidth="1"/>
    <col min="7683" max="7683" width="3.1796875" customWidth="1"/>
    <col min="7684" max="7695" width="9.453125" customWidth="1"/>
    <col min="7936" max="7936" width="15.54296875" customWidth="1"/>
    <col min="7937" max="7937" width="1.7265625" customWidth="1"/>
    <col min="7938" max="7938" width="10.81640625" customWidth="1"/>
    <col min="7939" max="7939" width="3.1796875" customWidth="1"/>
    <col min="7940" max="7951" width="9.453125" customWidth="1"/>
    <col min="8192" max="8192" width="15.54296875" customWidth="1"/>
    <col min="8193" max="8193" width="1.7265625" customWidth="1"/>
    <col min="8194" max="8194" width="10.81640625" customWidth="1"/>
    <col min="8195" max="8195" width="3.1796875" customWidth="1"/>
    <col min="8196" max="8207" width="9.453125" customWidth="1"/>
    <col min="8448" max="8448" width="15.54296875" customWidth="1"/>
    <col min="8449" max="8449" width="1.7265625" customWidth="1"/>
    <col min="8450" max="8450" width="10.81640625" customWidth="1"/>
    <col min="8451" max="8451" width="3.1796875" customWidth="1"/>
    <col min="8452" max="8463" width="9.453125" customWidth="1"/>
    <col min="8704" max="8704" width="15.54296875" customWidth="1"/>
    <col min="8705" max="8705" width="1.7265625" customWidth="1"/>
    <col min="8706" max="8706" width="10.81640625" customWidth="1"/>
    <col min="8707" max="8707" width="3.1796875" customWidth="1"/>
    <col min="8708" max="8719" width="9.453125" customWidth="1"/>
    <col min="8960" max="8960" width="15.54296875" customWidth="1"/>
    <col min="8961" max="8961" width="1.7265625" customWidth="1"/>
    <col min="8962" max="8962" width="10.81640625" customWidth="1"/>
    <col min="8963" max="8963" width="3.1796875" customWidth="1"/>
    <col min="8964" max="8975" width="9.453125" customWidth="1"/>
    <col min="9216" max="9216" width="15.54296875" customWidth="1"/>
    <col min="9217" max="9217" width="1.7265625" customWidth="1"/>
    <col min="9218" max="9218" width="10.81640625" customWidth="1"/>
    <col min="9219" max="9219" width="3.1796875" customWidth="1"/>
    <col min="9220" max="9231" width="9.453125" customWidth="1"/>
    <col min="9472" max="9472" width="15.54296875" customWidth="1"/>
    <col min="9473" max="9473" width="1.7265625" customWidth="1"/>
    <col min="9474" max="9474" width="10.81640625" customWidth="1"/>
    <col min="9475" max="9475" width="3.1796875" customWidth="1"/>
    <col min="9476" max="9487" width="9.453125" customWidth="1"/>
    <col min="9728" max="9728" width="15.54296875" customWidth="1"/>
    <col min="9729" max="9729" width="1.7265625" customWidth="1"/>
    <col min="9730" max="9730" width="10.81640625" customWidth="1"/>
    <col min="9731" max="9731" width="3.1796875" customWidth="1"/>
    <col min="9732" max="9743" width="9.453125" customWidth="1"/>
    <col min="9984" max="9984" width="15.54296875" customWidth="1"/>
    <col min="9985" max="9985" width="1.7265625" customWidth="1"/>
    <col min="9986" max="9986" width="10.81640625" customWidth="1"/>
    <col min="9987" max="9987" width="3.1796875" customWidth="1"/>
    <col min="9988" max="9999" width="9.453125" customWidth="1"/>
    <col min="10240" max="10240" width="15.54296875" customWidth="1"/>
    <col min="10241" max="10241" width="1.7265625" customWidth="1"/>
    <col min="10242" max="10242" width="10.81640625" customWidth="1"/>
    <col min="10243" max="10243" width="3.1796875" customWidth="1"/>
    <col min="10244" max="10255" width="9.453125" customWidth="1"/>
    <col min="10496" max="10496" width="15.54296875" customWidth="1"/>
    <col min="10497" max="10497" width="1.7265625" customWidth="1"/>
    <col min="10498" max="10498" width="10.81640625" customWidth="1"/>
    <col min="10499" max="10499" width="3.1796875" customWidth="1"/>
    <col min="10500" max="10511" width="9.453125" customWidth="1"/>
    <col min="10752" max="10752" width="15.54296875" customWidth="1"/>
    <col min="10753" max="10753" width="1.7265625" customWidth="1"/>
    <col min="10754" max="10754" width="10.81640625" customWidth="1"/>
    <col min="10755" max="10755" width="3.1796875" customWidth="1"/>
    <col min="10756" max="10767" width="9.453125" customWidth="1"/>
    <col min="11008" max="11008" width="15.54296875" customWidth="1"/>
    <col min="11009" max="11009" width="1.7265625" customWidth="1"/>
    <col min="11010" max="11010" width="10.81640625" customWidth="1"/>
    <col min="11011" max="11011" width="3.1796875" customWidth="1"/>
    <col min="11012" max="11023" width="9.453125" customWidth="1"/>
    <col min="11264" max="11264" width="15.54296875" customWidth="1"/>
    <col min="11265" max="11265" width="1.7265625" customWidth="1"/>
    <col min="11266" max="11266" width="10.81640625" customWidth="1"/>
    <col min="11267" max="11267" width="3.1796875" customWidth="1"/>
    <col min="11268" max="11279" width="9.453125" customWidth="1"/>
    <col min="11520" max="11520" width="15.54296875" customWidth="1"/>
    <col min="11521" max="11521" width="1.7265625" customWidth="1"/>
    <col min="11522" max="11522" width="10.81640625" customWidth="1"/>
    <col min="11523" max="11523" width="3.1796875" customWidth="1"/>
    <col min="11524" max="11535" width="9.453125" customWidth="1"/>
    <col min="11776" max="11776" width="15.54296875" customWidth="1"/>
    <col min="11777" max="11777" width="1.7265625" customWidth="1"/>
    <col min="11778" max="11778" width="10.81640625" customWidth="1"/>
    <col min="11779" max="11779" width="3.1796875" customWidth="1"/>
    <col min="11780" max="11791" width="9.453125" customWidth="1"/>
    <col min="12032" max="12032" width="15.54296875" customWidth="1"/>
    <col min="12033" max="12033" width="1.7265625" customWidth="1"/>
    <col min="12034" max="12034" width="10.81640625" customWidth="1"/>
    <col min="12035" max="12035" width="3.1796875" customWidth="1"/>
    <col min="12036" max="12047" width="9.453125" customWidth="1"/>
    <col min="12288" max="12288" width="15.54296875" customWidth="1"/>
    <col min="12289" max="12289" width="1.7265625" customWidth="1"/>
    <col min="12290" max="12290" width="10.81640625" customWidth="1"/>
    <col min="12291" max="12291" width="3.1796875" customWidth="1"/>
    <col min="12292" max="12303" width="9.453125" customWidth="1"/>
    <col min="12544" max="12544" width="15.54296875" customWidth="1"/>
    <col min="12545" max="12545" width="1.7265625" customWidth="1"/>
    <col min="12546" max="12546" width="10.81640625" customWidth="1"/>
    <col min="12547" max="12547" width="3.1796875" customWidth="1"/>
    <col min="12548" max="12559" width="9.453125" customWidth="1"/>
    <col min="12800" max="12800" width="15.54296875" customWidth="1"/>
    <col min="12801" max="12801" width="1.7265625" customWidth="1"/>
    <col min="12802" max="12802" width="10.81640625" customWidth="1"/>
    <col min="12803" max="12803" width="3.1796875" customWidth="1"/>
    <col min="12804" max="12815" width="9.453125" customWidth="1"/>
    <col min="13056" max="13056" width="15.54296875" customWidth="1"/>
    <col min="13057" max="13057" width="1.7265625" customWidth="1"/>
    <col min="13058" max="13058" width="10.81640625" customWidth="1"/>
    <col min="13059" max="13059" width="3.1796875" customWidth="1"/>
    <col min="13060" max="13071" width="9.453125" customWidth="1"/>
    <col min="13312" max="13312" width="15.54296875" customWidth="1"/>
    <col min="13313" max="13313" width="1.7265625" customWidth="1"/>
    <col min="13314" max="13314" width="10.81640625" customWidth="1"/>
    <col min="13315" max="13315" width="3.1796875" customWidth="1"/>
    <col min="13316" max="13327" width="9.453125" customWidth="1"/>
    <col min="13568" max="13568" width="15.54296875" customWidth="1"/>
    <col min="13569" max="13569" width="1.7265625" customWidth="1"/>
    <col min="13570" max="13570" width="10.81640625" customWidth="1"/>
    <col min="13571" max="13571" width="3.1796875" customWidth="1"/>
    <col min="13572" max="13583" width="9.453125" customWidth="1"/>
    <col min="13824" max="13824" width="15.54296875" customWidth="1"/>
    <col min="13825" max="13825" width="1.7265625" customWidth="1"/>
    <col min="13826" max="13826" width="10.81640625" customWidth="1"/>
    <col min="13827" max="13827" width="3.1796875" customWidth="1"/>
    <col min="13828" max="13839" width="9.453125" customWidth="1"/>
    <col min="14080" max="14080" width="15.54296875" customWidth="1"/>
    <col min="14081" max="14081" width="1.7265625" customWidth="1"/>
    <col min="14082" max="14082" width="10.81640625" customWidth="1"/>
    <col min="14083" max="14083" width="3.1796875" customWidth="1"/>
    <col min="14084" max="14095" width="9.453125" customWidth="1"/>
    <col min="14336" max="14336" width="15.54296875" customWidth="1"/>
    <col min="14337" max="14337" width="1.7265625" customWidth="1"/>
    <col min="14338" max="14338" width="10.81640625" customWidth="1"/>
    <col min="14339" max="14339" width="3.1796875" customWidth="1"/>
    <col min="14340" max="14351" width="9.453125" customWidth="1"/>
    <col min="14592" max="14592" width="15.54296875" customWidth="1"/>
    <col min="14593" max="14593" width="1.7265625" customWidth="1"/>
    <col min="14594" max="14594" width="10.81640625" customWidth="1"/>
    <col min="14595" max="14595" width="3.1796875" customWidth="1"/>
    <col min="14596" max="14607" width="9.453125" customWidth="1"/>
    <col min="14848" max="14848" width="15.54296875" customWidth="1"/>
    <col min="14849" max="14849" width="1.7265625" customWidth="1"/>
    <col min="14850" max="14850" width="10.81640625" customWidth="1"/>
    <col min="14851" max="14851" width="3.1796875" customWidth="1"/>
    <col min="14852" max="14863" width="9.453125" customWidth="1"/>
    <col min="15104" max="15104" width="15.54296875" customWidth="1"/>
    <col min="15105" max="15105" width="1.7265625" customWidth="1"/>
    <col min="15106" max="15106" width="10.81640625" customWidth="1"/>
    <col min="15107" max="15107" width="3.1796875" customWidth="1"/>
    <col min="15108" max="15119" width="9.453125" customWidth="1"/>
    <col min="15360" max="15360" width="15.54296875" customWidth="1"/>
    <col min="15361" max="15361" width="1.7265625" customWidth="1"/>
    <col min="15362" max="15362" width="10.81640625" customWidth="1"/>
    <col min="15363" max="15363" width="3.1796875" customWidth="1"/>
    <col min="15364" max="15375" width="9.453125" customWidth="1"/>
    <col min="15616" max="15616" width="15.54296875" customWidth="1"/>
    <col min="15617" max="15617" width="1.7265625" customWidth="1"/>
    <col min="15618" max="15618" width="10.81640625" customWidth="1"/>
    <col min="15619" max="15619" width="3.1796875" customWidth="1"/>
    <col min="15620" max="15631" width="9.453125" customWidth="1"/>
    <col min="15872" max="15872" width="15.54296875" customWidth="1"/>
    <col min="15873" max="15873" width="1.7265625" customWidth="1"/>
    <col min="15874" max="15874" width="10.81640625" customWidth="1"/>
    <col min="15875" max="15875" width="3.1796875" customWidth="1"/>
    <col min="15876" max="15887" width="9.453125" customWidth="1"/>
    <col min="16128" max="16128" width="15.54296875" customWidth="1"/>
    <col min="16129" max="16129" width="1.7265625" customWidth="1"/>
    <col min="16130" max="16130" width="10.81640625" customWidth="1"/>
    <col min="16131" max="16131" width="3.1796875" customWidth="1"/>
    <col min="16132" max="16143" width="9.453125" customWidth="1"/>
    <col min="16384" max="16384" width="9.1796875" customWidth="1"/>
  </cols>
  <sheetData>
    <row r="1" spans="1:200" x14ac:dyDescent="0.35">
      <c r="A1" s="49" t="s">
        <v>54</v>
      </c>
      <c r="B1" s="49"/>
      <c r="C1" s="51"/>
      <c r="D1" s="51"/>
      <c r="E1" s="51"/>
      <c r="F1" s="51"/>
      <c r="G1" s="51"/>
      <c r="H1" s="51"/>
      <c r="I1" s="51"/>
      <c r="J1" s="51"/>
      <c r="K1" s="51"/>
      <c r="L1" s="51"/>
      <c r="M1" s="51"/>
      <c r="N1" s="51"/>
      <c r="O1" s="51"/>
      <c r="P1" s="51"/>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row>
    <row r="2" spans="1:200" x14ac:dyDescent="0.35">
      <c r="A2" s="88" t="s">
        <v>303</v>
      </c>
      <c r="B2" s="42"/>
      <c r="C2" s="52"/>
      <c r="D2" s="52"/>
      <c r="E2" s="52"/>
      <c r="F2" s="52"/>
      <c r="G2" s="52"/>
      <c r="H2" s="52"/>
      <c r="I2" s="52"/>
      <c r="J2" s="52"/>
      <c r="K2" s="52"/>
      <c r="L2" s="52"/>
      <c r="M2" s="52"/>
      <c r="N2" s="52"/>
      <c r="O2" s="52"/>
      <c r="P2" s="51"/>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row>
    <row r="3" spans="1:200" ht="33.75" customHeight="1" x14ac:dyDescent="0.35">
      <c r="A3" s="40"/>
      <c r="B3" s="40"/>
      <c r="C3" s="67" t="s">
        <v>1</v>
      </c>
      <c r="D3" s="68" t="s">
        <v>51</v>
      </c>
      <c r="E3" s="69"/>
      <c r="F3" s="69"/>
      <c r="G3" s="43"/>
      <c r="H3" s="43"/>
      <c r="I3" s="43"/>
      <c r="J3" s="69"/>
      <c r="K3" s="69"/>
      <c r="L3" s="43"/>
      <c r="M3" s="43"/>
      <c r="N3" s="43"/>
      <c r="O3" s="69"/>
      <c r="GR3" s="41"/>
    </row>
    <row r="4" spans="1:200" x14ac:dyDescent="0.35">
      <c r="A4" s="38"/>
      <c r="B4" s="38"/>
      <c r="C4" s="38"/>
      <c r="D4" s="38">
        <v>1</v>
      </c>
      <c r="E4" s="38">
        <v>2</v>
      </c>
      <c r="F4" s="38">
        <v>3</v>
      </c>
      <c r="G4" s="38">
        <v>4</v>
      </c>
      <c r="H4" s="38">
        <v>5</v>
      </c>
      <c r="I4" s="38">
        <v>6</v>
      </c>
      <c r="J4" s="38">
        <v>7</v>
      </c>
      <c r="K4" s="38">
        <v>8</v>
      </c>
      <c r="L4" s="38">
        <v>9</v>
      </c>
      <c r="M4" s="38">
        <v>10</v>
      </c>
      <c r="N4" s="38">
        <v>11</v>
      </c>
      <c r="O4" s="38">
        <v>12</v>
      </c>
      <c r="GQ4" s="41"/>
      <c r="GR4" s="41"/>
    </row>
    <row r="5" spans="1:200" x14ac:dyDescent="0.35">
      <c r="D5" s="46"/>
      <c r="E5" s="46"/>
      <c r="F5" s="46"/>
      <c r="G5" s="46"/>
      <c r="H5" s="46"/>
      <c r="I5" s="46"/>
      <c r="J5" s="46"/>
      <c r="K5" s="46"/>
      <c r="L5" s="46"/>
      <c r="M5" s="46"/>
      <c r="N5" s="46"/>
      <c r="O5" s="46"/>
      <c r="GQ5" s="41"/>
      <c r="GR5" s="41"/>
    </row>
    <row r="6" spans="1:200" x14ac:dyDescent="0.35">
      <c r="C6" s="66" t="s">
        <v>5</v>
      </c>
      <c r="D6" s="46"/>
      <c r="E6" s="46"/>
      <c r="F6" s="46"/>
      <c r="G6" s="46"/>
      <c r="H6" s="46"/>
      <c r="I6" s="46"/>
      <c r="J6" s="46"/>
      <c r="K6" s="46"/>
      <c r="L6" s="46"/>
      <c r="M6" s="46"/>
      <c r="N6" s="46"/>
      <c r="O6" s="46"/>
      <c r="GQ6" s="41"/>
      <c r="GR6" s="41"/>
    </row>
    <row r="7" spans="1:200" x14ac:dyDescent="0.35">
      <c r="C7" s="66"/>
      <c r="D7" s="46"/>
      <c r="E7" s="46"/>
      <c r="F7" s="46"/>
      <c r="G7" s="46"/>
      <c r="H7" s="46"/>
      <c r="I7" s="46"/>
      <c r="J7" s="46"/>
      <c r="K7" s="46"/>
      <c r="L7" s="46"/>
      <c r="M7" s="46"/>
      <c r="N7" s="46"/>
      <c r="O7" s="46"/>
      <c r="GQ7" s="41"/>
      <c r="GR7" s="41"/>
    </row>
    <row r="8" spans="1:200" x14ac:dyDescent="0.35">
      <c r="D8" s="46"/>
      <c r="E8" s="46"/>
      <c r="F8" s="46"/>
      <c r="G8" s="46"/>
      <c r="H8" s="46"/>
      <c r="I8" s="46"/>
      <c r="J8" s="46"/>
      <c r="K8" s="46"/>
      <c r="L8" s="46"/>
      <c r="M8" s="46"/>
      <c r="N8" s="46"/>
      <c r="O8" s="46"/>
      <c r="GQ8" s="41"/>
      <c r="GR8" s="41"/>
    </row>
    <row r="9" spans="1:200" x14ac:dyDescent="0.35">
      <c r="A9" s="39" t="s">
        <v>1</v>
      </c>
      <c r="C9" s="72">
        <v>16070</v>
      </c>
      <c r="D9" s="72">
        <v>590</v>
      </c>
      <c r="E9" s="72">
        <v>770</v>
      </c>
      <c r="F9" s="72">
        <v>1210</v>
      </c>
      <c r="G9" s="72">
        <v>1790</v>
      </c>
      <c r="H9" s="72">
        <v>2350</v>
      </c>
      <c r="I9" s="72">
        <v>2990</v>
      </c>
      <c r="J9" s="72">
        <v>3470</v>
      </c>
      <c r="K9" s="72">
        <v>3990</v>
      </c>
      <c r="L9" s="72">
        <v>4350</v>
      </c>
      <c r="M9" s="72">
        <v>4690</v>
      </c>
      <c r="N9" s="72">
        <v>5000</v>
      </c>
      <c r="O9" s="72">
        <v>5230</v>
      </c>
      <c r="GP9" s="41"/>
      <c r="GQ9" s="41"/>
      <c r="GR9" s="41"/>
    </row>
    <row r="10" spans="1:200" x14ac:dyDescent="0.35">
      <c r="C10" s="72"/>
      <c r="D10" s="72"/>
      <c r="E10" s="72"/>
      <c r="F10" s="72"/>
      <c r="G10" s="72"/>
      <c r="H10" s="72"/>
      <c r="I10" s="72"/>
      <c r="J10" s="72"/>
      <c r="K10" s="72"/>
      <c r="L10" s="72"/>
      <c r="M10" s="72"/>
      <c r="N10" s="72"/>
      <c r="O10" s="72"/>
      <c r="GP10" s="41"/>
      <c r="GQ10" s="41"/>
      <c r="GR10" s="41"/>
    </row>
    <row r="11" spans="1:200" x14ac:dyDescent="0.35">
      <c r="A11" s="39" t="s">
        <v>6</v>
      </c>
      <c r="C11" s="72"/>
      <c r="D11" s="72"/>
      <c r="E11" s="72"/>
      <c r="F11" s="72"/>
      <c r="G11" s="72"/>
      <c r="H11" s="72"/>
      <c r="I11" s="72"/>
      <c r="J11" s="72"/>
      <c r="K11" s="72"/>
      <c r="L11" s="72"/>
      <c r="M11" s="72"/>
      <c r="N11" s="72"/>
      <c r="O11" s="72"/>
      <c r="GP11" s="41"/>
      <c r="GQ11" s="41"/>
      <c r="GR11" s="41"/>
    </row>
    <row r="12" spans="1:200" x14ac:dyDescent="0.35">
      <c r="A12" s="40" t="s">
        <v>7</v>
      </c>
      <c r="C12" s="72">
        <v>270</v>
      </c>
      <c r="D12" s="72">
        <v>20</v>
      </c>
      <c r="E12" s="72">
        <v>20</v>
      </c>
      <c r="F12" s="72">
        <v>40</v>
      </c>
      <c r="G12" s="72">
        <v>60</v>
      </c>
      <c r="H12" s="72">
        <v>80</v>
      </c>
      <c r="I12" s="72">
        <v>90</v>
      </c>
      <c r="J12" s="72">
        <v>100</v>
      </c>
      <c r="K12" s="72">
        <v>110</v>
      </c>
      <c r="L12" s="72">
        <v>110</v>
      </c>
      <c r="M12" s="72">
        <v>120</v>
      </c>
      <c r="N12" s="72">
        <v>120</v>
      </c>
      <c r="O12" s="72">
        <v>130</v>
      </c>
      <c r="GP12" s="41"/>
      <c r="GQ12" s="41"/>
      <c r="GR12" s="41"/>
    </row>
    <row r="13" spans="1:200" x14ac:dyDescent="0.35">
      <c r="A13" s="40" t="s">
        <v>8</v>
      </c>
      <c r="C13" s="72">
        <v>1970</v>
      </c>
      <c r="D13" s="72">
        <v>90</v>
      </c>
      <c r="E13" s="72">
        <v>130</v>
      </c>
      <c r="F13" s="72">
        <v>220</v>
      </c>
      <c r="G13" s="72">
        <v>350</v>
      </c>
      <c r="H13" s="72">
        <v>460</v>
      </c>
      <c r="I13" s="72">
        <v>590</v>
      </c>
      <c r="J13" s="72">
        <v>680</v>
      </c>
      <c r="K13" s="72">
        <v>800</v>
      </c>
      <c r="L13" s="72">
        <v>840</v>
      </c>
      <c r="M13" s="72">
        <v>890</v>
      </c>
      <c r="N13" s="72">
        <v>940</v>
      </c>
      <c r="O13" s="72">
        <v>970</v>
      </c>
      <c r="GP13" s="41"/>
      <c r="GQ13" s="41"/>
      <c r="GR13" s="41"/>
    </row>
    <row r="14" spans="1:200" x14ac:dyDescent="0.35">
      <c r="A14" s="40" t="s">
        <v>9</v>
      </c>
      <c r="C14" s="72">
        <v>2100</v>
      </c>
      <c r="D14" s="72">
        <v>80</v>
      </c>
      <c r="E14" s="72">
        <v>120</v>
      </c>
      <c r="F14" s="72">
        <v>200</v>
      </c>
      <c r="G14" s="72">
        <v>290</v>
      </c>
      <c r="H14" s="72">
        <v>370</v>
      </c>
      <c r="I14" s="72">
        <v>470</v>
      </c>
      <c r="J14" s="72">
        <v>560</v>
      </c>
      <c r="K14" s="72">
        <v>640</v>
      </c>
      <c r="L14" s="72">
        <v>700</v>
      </c>
      <c r="M14" s="72">
        <v>780</v>
      </c>
      <c r="N14" s="72">
        <v>820</v>
      </c>
      <c r="O14" s="72">
        <v>860</v>
      </c>
      <c r="GP14" s="41"/>
      <c r="GQ14" s="41"/>
      <c r="GR14" s="41"/>
    </row>
    <row r="15" spans="1:200" x14ac:dyDescent="0.35">
      <c r="A15" s="40" t="s">
        <v>10</v>
      </c>
      <c r="C15" s="72">
        <v>1900</v>
      </c>
      <c r="D15" s="72">
        <v>80</v>
      </c>
      <c r="E15" s="72">
        <v>100</v>
      </c>
      <c r="F15" s="72">
        <v>160</v>
      </c>
      <c r="G15" s="72">
        <v>240</v>
      </c>
      <c r="H15" s="72">
        <v>310</v>
      </c>
      <c r="I15" s="72">
        <v>400</v>
      </c>
      <c r="J15" s="72">
        <v>470</v>
      </c>
      <c r="K15" s="72">
        <v>530</v>
      </c>
      <c r="L15" s="72">
        <v>580</v>
      </c>
      <c r="M15" s="72">
        <v>620</v>
      </c>
      <c r="N15" s="72">
        <v>660</v>
      </c>
      <c r="O15" s="72">
        <v>690</v>
      </c>
      <c r="GP15" s="41"/>
      <c r="GQ15" s="41"/>
      <c r="GR15" s="41"/>
    </row>
    <row r="16" spans="1:200" x14ac:dyDescent="0.35">
      <c r="A16" s="40" t="s">
        <v>11</v>
      </c>
      <c r="C16" s="72">
        <v>1500</v>
      </c>
      <c r="D16" s="72">
        <v>60</v>
      </c>
      <c r="E16" s="72">
        <v>80</v>
      </c>
      <c r="F16" s="72">
        <v>120</v>
      </c>
      <c r="G16" s="72">
        <v>160</v>
      </c>
      <c r="H16" s="72">
        <v>230</v>
      </c>
      <c r="I16" s="72">
        <v>280</v>
      </c>
      <c r="J16" s="72">
        <v>330</v>
      </c>
      <c r="K16" s="72">
        <v>370</v>
      </c>
      <c r="L16" s="72">
        <v>420</v>
      </c>
      <c r="M16" s="72">
        <v>440</v>
      </c>
      <c r="N16" s="72">
        <v>480</v>
      </c>
      <c r="O16" s="72">
        <v>520</v>
      </c>
      <c r="GP16" s="41"/>
      <c r="GQ16" s="41"/>
      <c r="GR16" s="41"/>
    </row>
    <row r="17" spans="1:200" x14ac:dyDescent="0.35">
      <c r="A17" s="40" t="s">
        <v>12</v>
      </c>
      <c r="C17" s="72">
        <v>1350</v>
      </c>
      <c r="D17" s="72">
        <v>50</v>
      </c>
      <c r="E17" s="72">
        <v>70</v>
      </c>
      <c r="F17" s="72">
        <v>100</v>
      </c>
      <c r="G17" s="72">
        <v>150</v>
      </c>
      <c r="H17" s="72">
        <v>170</v>
      </c>
      <c r="I17" s="72">
        <v>220</v>
      </c>
      <c r="J17" s="72">
        <v>260</v>
      </c>
      <c r="K17" s="72">
        <v>300</v>
      </c>
      <c r="L17" s="72">
        <v>340</v>
      </c>
      <c r="M17" s="72">
        <v>370</v>
      </c>
      <c r="N17" s="72">
        <v>400</v>
      </c>
      <c r="O17" s="72">
        <v>410</v>
      </c>
      <c r="GP17" s="41"/>
      <c r="GQ17" s="41"/>
      <c r="GR17" s="41"/>
    </row>
    <row r="18" spans="1:200" x14ac:dyDescent="0.35">
      <c r="A18" s="40" t="s">
        <v>13</v>
      </c>
      <c r="C18" s="72">
        <v>1430</v>
      </c>
      <c r="D18" s="72">
        <v>50</v>
      </c>
      <c r="E18" s="72">
        <v>60</v>
      </c>
      <c r="F18" s="72">
        <v>100</v>
      </c>
      <c r="G18" s="72">
        <v>150</v>
      </c>
      <c r="H18" s="72">
        <v>200</v>
      </c>
      <c r="I18" s="72">
        <v>250</v>
      </c>
      <c r="J18" s="72">
        <v>280</v>
      </c>
      <c r="K18" s="72">
        <v>320</v>
      </c>
      <c r="L18" s="72">
        <v>350</v>
      </c>
      <c r="M18" s="72">
        <v>380</v>
      </c>
      <c r="N18" s="72">
        <v>410</v>
      </c>
      <c r="O18" s="72">
        <v>430</v>
      </c>
      <c r="GM18" s="41"/>
      <c r="GN18" s="41"/>
      <c r="GO18" s="41"/>
      <c r="GP18" s="41"/>
      <c r="GQ18" s="41"/>
      <c r="GR18" s="41"/>
    </row>
    <row r="19" spans="1:200" x14ac:dyDescent="0.35">
      <c r="A19" s="40" t="s">
        <v>14</v>
      </c>
      <c r="C19" s="72">
        <v>1860</v>
      </c>
      <c r="D19" s="72">
        <v>70</v>
      </c>
      <c r="E19" s="72">
        <v>90</v>
      </c>
      <c r="F19" s="72">
        <v>130</v>
      </c>
      <c r="G19" s="72">
        <v>170</v>
      </c>
      <c r="H19" s="72">
        <v>220</v>
      </c>
      <c r="I19" s="72">
        <v>280</v>
      </c>
      <c r="J19" s="72">
        <v>330</v>
      </c>
      <c r="K19" s="72">
        <v>380</v>
      </c>
      <c r="L19" s="72">
        <v>410</v>
      </c>
      <c r="M19" s="72">
        <v>460</v>
      </c>
      <c r="N19" s="72">
        <v>490</v>
      </c>
      <c r="O19" s="72">
        <v>510</v>
      </c>
      <c r="GM19" s="41"/>
      <c r="GN19" s="41"/>
      <c r="GO19" s="41"/>
      <c r="GP19" s="41"/>
      <c r="GQ19" s="41"/>
      <c r="GR19" s="41"/>
    </row>
    <row r="20" spans="1:200" x14ac:dyDescent="0.35">
      <c r="A20" s="40" t="s">
        <v>15</v>
      </c>
      <c r="C20" s="72">
        <v>1840</v>
      </c>
      <c r="D20" s="72">
        <v>50</v>
      </c>
      <c r="E20" s="72">
        <v>60</v>
      </c>
      <c r="F20" s="72">
        <v>90</v>
      </c>
      <c r="G20" s="72">
        <v>130</v>
      </c>
      <c r="H20" s="72">
        <v>190</v>
      </c>
      <c r="I20" s="72">
        <v>240</v>
      </c>
      <c r="J20" s="72">
        <v>270</v>
      </c>
      <c r="K20" s="72">
        <v>310</v>
      </c>
      <c r="L20" s="72">
        <v>340</v>
      </c>
      <c r="M20" s="72">
        <v>360</v>
      </c>
      <c r="N20" s="72">
        <v>390</v>
      </c>
      <c r="O20" s="72">
        <v>410</v>
      </c>
      <c r="GM20" s="41"/>
      <c r="GN20" s="41"/>
      <c r="GO20" s="41"/>
      <c r="GP20" s="41"/>
      <c r="GQ20" s="41"/>
      <c r="GR20" s="41"/>
    </row>
    <row r="21" spans="1:200" x14ac:dyDescent="0.35">
      <c r="A21" s="40" t="s">
        <v>44</v>
      </c>
      <c r="C21" s="72">
        <v>1870</v>
      </c>
      <c r="D21" s="72">
        <v>30</v>
      </c>
      <c r="E21" s="72">
        <v>30</v>
      </c>
      <c r="F21" s="72">
        <v>60</v>
      </c>
      <c r="G21" s="72">
        <v>90</v>
      </c>
      <c r="H21" s="72">
        <v>130</v>
      </c>
      <c r="I21" s="72">
        <v>170</v>
      </c>
      <c r="J21" s="72">
        <v>190</v>
      </c>
      <c r="K21" s="72">
        <v>230</v>
      </c>
      <c r="L21" s="72">
        <v>250</v>
      </c>
      <c r="M21" s="72">
        <v>270</v>
      </c>
      <c r="N21" s="72">
        <v>290</v>
      </c>
      <c r="O21" s="72">
        <v>300</v>
      </c>
      <c r="GM21" s="41"/>
      <c r="GN21" s="41"/>
      <c r="GO21" s="41"/>
      <c r="GP21" s="41"/>
      <c r="GQ21" s="41"/>
      <c r="GR21" s="41"/>
    </row>
    <row r="22" spans="1:200" x14ac:dyDescent="0.35">
      <c r="C22" s="72"/>
      <c r="D22" s="72"/>
      <c r="E22" s="72"/>
      <c r="F22" s="72"/>
      <c r="G22" s="72"/>
      <c r="H22" s="72"/>
      <c r="I22" s="72"/>
      <c r="J22" s="72"/>
      <c r="K22" s="72"/>
      <c r="L22" s="72"/>
      <c r="M22" s="72"/>
      <c r="N22" s="72"/>
      <c r="O22" s="72"/>
      <c r="GM22" s="41"/>
      <c r="GN22" s="41"/>
      <c r="GO22" s="41"/>
      <c r="GP22" s="41"/>
      <c r="GQ22" s="41"/>
      <c r="GR22" s="41"/>
    </row>
    <row r="23" spans="1:200" x14ac:dyDescent="0.35">
      <c r="A23" s="40" t="s">
        <v>16</v>
      </c>
      <c r="C23" s="72">
        <v>3710</v>
      </c>
      <c r="D23" s="72">
        <v>80</v>
      </c>
      <c r="E23" s="72">
        <v>100</v>
      </c>
      <c r="F23" s="72">
        <v>150</v>
      </c>
      <c r="G23" s="72">
        <v>220</v>
      </c>
      <c r="H23" s="72">
        <v>320</v>
      </c>
      <c r="I23" s="72">
        <v>410</v>
      </c>
      <c r="J23" s="72">
        <v>470</v>
      </c>
      <c r="K23" s="72">
        <v>530</v>
      </c>
      <c r="L23" s="72">
        <v>590</v>
      </c>
      <c r="M23" s="72">
        <v>640</v>
      </c>
      <c r="N23" s="72">
        <v>680</v>
      </c>
      <c r="O23" s="72">
        <v>710</v>
      </c>
      <c r="GM23" s="41"/>
      <c r="GN23" s="41"/>
      <c r="GO23" s="41"/>
      <c r="GP23" s="41"/>
      <c r="GQ23" s="41"/>
      <c r="GR23" s="41"/>
    </row>
    <row r="24" spans="1:200" x14ac:dyDescent="0.35">
      <c r="C24" s="72"/>
      <c r="D24" s="72"/>
      <c r="E24" s="72"/>
      <c r="F24" s="72"/>
      <c r="G24" s="72"/>
      <c r="H24" s="72"/>
      <c r="I24" s="72"/>
      <c r="J24" s="72"/>
      <c r="K24" s="72"/>
      <c r="L24" s="72"/>
      <c r="M24" s="72"/>
      <c r="N24" s="72"/>
      <c r="O24" s="72"/>
      <c r="GM24" s="41"/>
      <c r="GN24" s="41"/>
      <c r="GO24" s="41"/>
      <c r="GP24" s="41"/>
      <c r="GQ24" s="41"/>
      <c r="GR24" s="41"/>
    </row>
    <row r="25" spans="1:200" x14ac:dyDescent="0.35">
      <c r="A25" s="40" t="s">
        <v>17</v>
      </c>
      <c r="C25" s="72">
        <v>250</v>
      </c>
      <c r="D25" s="72">
        <v>10</v>
      </c>
      <c r="E25" s="72">
        <v>10</v>
      </c>
      <c r="F25" s="72">
        <v>20</v>
      </c>
      <c r="G25" s="72">
        <v>30</v>
      </c>
      <c r="H25" s="72">
        <v>30</v>
      </c>
      <c r="I25" s="72">
        <v>40</v>
      </c>
      <c r="J25" s="72">
        <v>50</v>
      </c>
      <c r="K25" s="72">
        <v>60</v>
      </c>
      <c r="L25" s="72">
        <v>60</v>
      </c>
      <c r="M25" s="72">
        <v>70</v>
      </c>
      <c r="N25" s="72">
        <v>80</v>
      </c>
      <c r="O25" s="72">
        <v>80</v>
      </c>
      <c r="GP25" s="41"/>
      <c r="GQ25" s="41"/>
      <c r="GR25" s="41"/>
    </row>
    <row r="26" spans="1:200" x14ac:dyDescent="0.35">
      <c r="A26" s="40" t="s">
        <v>18</v>
      </c>
      <c r="C26" s="72">
        <v>240</v>
      </c>
      <c r="D26" s="72">
        <v>10</v>
      </c>
      <c r="E26" s="72">
        <v>10</v>
      </c>
      <c r="F26" s="72">
        <v>20</v>
      </c>
      <c r="G26" s="72">
        <v>30</v>
      </c>
      <c r="H26" s="72">
        <v>40</v>
      </c>
      <c r="I26" s="72">
        <v>50</v>
      </c>
      <c r="J26" s="72">
        <v>60</v>
      </c>
      <c r="K26" s="72">
        <v>60</v>
      </c>
      <c r="L26" s="72">
        <v>60</v>
      </c>
      <c r="M26" s="72">
        <v>70</v>
      </c>
      <c r="N26" s="72">
        <v>70</v>
      </c>
      <c r="O26" s="72">
        <v>80</v>
      </c>
      <c r="GP26" s="41"/>
      <c r="GQ26" s="41"/>
      <c r="GR26" s="41"/>
    </row>
    <row r="27" spans="1:200" x14ac:dyDescent="0.35">
      <c r="A27" s="40" t="s">
        <v>19</v>
      </c>
      <c r="C27" s="72">
        <v>300</v>
      </c>
      <c r="D27" s="72">
        <v>20</v>
      </c>
      <c r="E27" s="72">
        <v>20</v>
      </c>
      <c r="F27" s="72">
        <v>30</v>
      </c>
      <c r="G27" s="72">
        <v>40</v>
      </c>
      <c r="H27" s="72">
        <v>50</v>
      </c>
      <c r="I27" s="72">
        <v>50</v>
      </c>
      <c r="J27" s="72">
        <v>70</v>
      </c>
      <c r="K27" s="72">
        <v>80</v>
      </c>
      <c r="L27" s="72">
        <v>80</v>
      </c>
      <c r="M27" s="72">
        <v>100</v>
      </c>
      <c r="N27" s="72">
        <v>100</v>
      </c>
      <c r="O27" s="72">
        <v>110</v>
      </c>
      <c r="GP27" s="41"/>
      <c r="GQ27" s="41"/>
      <c r="GR27" s="41"/>
    </row>
    <row r="28" spans="1:200" x14ac:dyDescent="0.35">
      <c r="A28" s="40" t="s">
        <v>20</v>
      </c>
      <c r="C28" s="72">
        <v>320</v>
      </c>
      <c r="D28" s="72">
        <v>10</v>
      </c>
      <c r="E28" s="72">
        <v>10</v>
      </c>
      <c r="F28" s="72">
        <v>20</v>
      </c>
      <c r="G28" s="72">
        <v>30</v>
      </c>
      <c r="H28" s="72">
        <v>40</v>
      </c>
      <c r="I28" s="72">
        <v>60</v>
      </c>
      <c r="J28" s="72">
        <v>60</v>
      </c>
      <c r="K28" s="72">
        <v>70</v>
      </c>
      <c r="L28" s="72">
        <v>80</v>
      </c>
      <c r="M28" s="72">
        <v>80</v>
      </c>
      <c r="N28" s="72">
        <v>80</v>
      </c>
      <c r="O28" s="72">
        <v>90</v>
      </c>
      <c r="GP28" s="41"/>
      <c r="GQ28" s="41"/>
      <c r="GR28" s="41"/>
    </row>
    <row r="29" spans="1:200" x14ac:dyDescent="0.35">
      <c r="A29" s="40" t="s">
        <v>21</v>
      </c>
      <c r="C29" s="72">
        <v>320</v>
      </c>
      <c r="D29" s="72">
        <v>10</v>
      </c>
      <c r="E29" s="72">
        <v>10</v>
      </c>
      <c r="F29" s="72">
        <v>10</v>
      </c>
      <c r="G29" s="72">
        <v>20</v>
      </c>
      <c r="H29" s="72">
        <v>40</v>
      </c>
      <c r="I29" s="72">
        <v>50</v>
      </c>
      <c r="J29" s="72">
        <v>50</v>
      </c>
      <c r="K29" s="72">
        <v>60</v>
      </c>
      <c r="L29" s="72">
        <v>70</v>
      </c>
      <c r="M29" s="72">
        <v>70</v>
      </c>
      <c r="N29" s="72">
        <v>80</v>
      </c>
      <c r="O29" s="72">
        <v>80</v>
      </c>
      <c r="GP29" s="41"/>
      <c r="GQ29" s="41"/>
      <c r="GR29" s="41"/>
    </row>
    <row r="30" spans="1:200" x14ac:dyDescent="0.35">
      <c r="A30" s="40" t="s">
        <v>22</v>
      </c>
      <c r="C30" s="72">
        <v>390</v>
      </c>
      <c r="D30" s="72">
        <v>20</v>
      </c>
      <c r="E30" s="72">
        <v>20</v>
      </c>
      <c r="F30" s="72">
        <v>40</v>
      </c>
      <c r="G30" s="72">
        <v>50</v>
      </c>
      <c r="H30" s="72">
        <v>60</v>
      </c>
      <c r="I30" s="72">
        <v>60</v>
      </c>
      <c r="J30" s="72">
        <v>70</v>
      </c>
      <c r="K30" s="72">
        <v>80</v>
      </c>
      <c r="L30" s="72">
        <v>100</v>
      </c>
      <c r="M30" s="72">
        <v>110</v>
      </c>
      <c r="N30" s="72">
        <v>120</v>
      </c>
      <c r="O30" s="72">
        <v>130</v>
      </c>
      <c r="GP30" s="41"/>
      <c r="GQ30" s="41"/>
      <c r="GR30" s="41"/>
    </row>
    <row r="31" spans="1:200" x14ac:dyDescent="0.35">
      <c r="A31" s="40" t="s">
        <v>23</v>
      </c>
      <c r="C31" s="72">
        <v>380</v>
      </c>
      <c r="D31" s="72">
        <v>20</v>
      </c>
      <c r="E31" s="72">
        <v>20</v>
      </c>
      <c r="F31" s="72">
        <v>30</v>
      </c>
      <c r="G31" s="72">
        <v>40</v>
      </c>
      <c r="H31" s="72">
        <v>50</v>
      </c>
      <c r="I31" s="72">
        <v>70</v>
      </c>
      <c r="J31" s="72">
        <v>80</v>
      </c>
      <c r="K31" s="72">
        <v>90</v>
      </c>
      <c r="L31" s="72">
        <v>90</v>
      </c>
      <c r="M31" s="72">
        <v>100</v>
      </c>
      <c r="N31" s="72">
        <v>100</v>
      </c>
      <c r="O31" s="72">
        <v>100</v>
      </c>
      <c r="GP31" s="41"/>
      <c r="GQ31" s="41"/>
      <c r="GR31" s="41"/>
    </row>
    <row r="32" spans="1:200" x14ac:dyDescent="0.35">
      <c r="A32" s="40" t="s">
        <v>24</v>
      </c>
      <c r="C32" s="72">
        <v>360</v>
      </c>
      <c r="D32" s="72">
        <v>10</v>
      </c>
      <c r="E32" s="72">
        <v>10</v>
      </c>
      <c r="F32" s="72">
        <v>30</v>
      </c>
      <c r="G32" s="72">
        <v>30</v>
      </c>
      <c r="H32" s="72">
        <v>40</v>
      </c>
      <c r="I32" s="72">
        <v>60</v>
      </c>
      <c r="J32" s="72">
        <v>70</v>
      </c>
      <c r="K32" s="72">
        <v>80</v>
      </c>
      <c r="L32" s="72">
        <v>90</v>
      </c>
      <c r="M32" s="72">
        <v>100</v>
      </c>
      <c r="N32" s="72">
        <v>100</v>
      </c>
      <c r="O32" s="72">
        <v>100</v>
      </c>
      <c r="GP32" s="41"/>
      <c r="GQ32" s="41"/>
      <c r="GR32" s="41"/>
    </row>
    <row r="33" spans="1:200" x14ac:dyDescent="0.35">
      <c r="A33" s="40" t="s">
        <v>25</v>
      </c>
      <c r="C33" s="72">
        <v>390</v>
      </c>
      <c r="D33" s="72">
        <v>10</v>
      </c>
      <c r="E33" s="72">
        <v>20</v>
      </c>
      <c r="F33" s="72">
        <v>20</v>
      </c>
      <c r="G33" s="72">
        <v>30</v>
      </c>
      <c r="H33" s="72">
        <v>40</v>
      </c>
      <c r="I33" s="72">
        <v>50</v>
      </c>
      <c r="J33" s="72">
        <v>60</v>
      </c>
      <c r="K33" s="72">
        <v>80</v>
      </c>
      <c r="L33" s="72">
        <v>80</v>
      </c>
      <c r="M33" s="72">
        <v>90</v>
      </c>
      <c r="N33" s="72">
        <v>90</v>
      </c>
      <c r="O33" s="72">
        <v>110</v>
      </c>
      <c r="GP33" s="41"/>
      <c r="GQ33" s="41"/>
      <c r="GR33" s="41"/>
    </row>
    <row r="34" spans="1:200" x14ac:dyDescent="0.35">
      <c r="A34" s="40" t="s">
        <v>26</v>
      </c>
      <c r="C34" s="72">
        <v>330</v>
      </c>
      <c r="D34" s="72">
        <v>10</v>
      </c>
      <c r="E34" s="72">
        <v>10</v>
      </c>
      <c r="F34" s="72">
        <v>20</v>
      </c>
      <c r="G34" s="72">
        <v>20</v>
      </c>
      <c r="H34" s="72">
        <v>30</v>
      </c>
      <c r="I34" s="72">
        <v>40</v>
      </c>
      <c r="J34" s="72">
        <v>50</v>
      </c>
      <c r="K34" s="72">
        <v>50</v>
      </c>
      <c r="L34" s="72">
        <v>60</v>
      </c>
      <c r="M34" s="72">
        <v>60</v>
      </c>
      <c r="N34" s="72">
        <v>70</v>
      </c>
      <c r="O34" s="72">
        <v>70</v>
      </c>
      <c r="GP34" s="41"/>
      <c r="GQ34" s="41"/>
      <c r="GR34" s="41"/>
    </row>
    <row r="35" spans="1:200" x14ac:dyDescent="0.35">
      <c r="A35" s="40" t="s">
        <v>27</v>
      </c>
      <c r="C35" s="72">
        <v>390</v>
      </c>
      <c r="D35" s="72">
        <v>20</v>
      </c>
      <c r="E35" s="72">
        <v>20</v>
      </c>
      <c r="F35" s="72">
        <v>30</v>
      </c>
      <c r="G35" s="72">
        <v>40</v>
      </c>
      <c r="H35" s="72">
        <v>60</v>
      </c>
      <c r="I35" s="72">
        <v>70</v>
      </c>
      <c r="J35" s="72">
        <v>80</v>
      </c>
      <c r="K35" s="72">
        <v>90</v>
      </c>
      <c r="L35" s="72">
        <v>100</v>
      </c>
      <c r="M35" s="72">
        <v>110</v>
      </c>
      <c r="N35" s="72">
        <v>110</v>
      </c>
      <c r="O35" s="72">
        <v>110</v>
      </c>
      <c r="GP35" s="41"/>
      <c r="GQ35" s="41"/>
      <c r="GR35" s="41"/>
    </row>
    <row r="36" spans="1:200" x14ac:dyDescent="0.35">
      <c r="A36" s="40" t="s">
        <v>28</v>
      </c>
      <c r="C36" s="72">
        <v>340</v>
      </c>
      <c r="D36" s="72">
        <v>10</v>
      </c>
      <c r="E36" s="72">
        <v>10</v>
      </c>
      <c r="F36" s="72">
        <v>20</v>
      </c>
      <c r="G36" s="72">
        <v>30</v>
      </c>
      <c r="H36" s="72">
        <v>40</v>
      </c>
      <c r="I36" s="72">
        <v>40</v>
      </c>
      <c r="J36" s="72">
        <v>40</v>
      </c>
      <c r="K36" s="72">
        <v>60</v>
      </c>
      <c r="L36" s="72">
        <v>70</v>
      </c>
      <c r="M36" s="72">
        <v>70</v>
      </c>
      <c r="N36" s="72">
        <v>80</v>
      </c>
      <c r="O36" s="72">
        <v>80</v>
      </c>
      <c r="GP36" s="41"/>
      <c r="GQ36" s="41"/>
      <c r="GR36" s="41"/>
    </row>
    <row r="37" spans="1:200" x14ac:dyDescent="0.35">
      <c r="A37" s="40" t="s">
        <v>29</v>
      </c>
      <c r="C37" s="72">
        <v>380</v>
      </c>
      <c r="D37" s="72">
        <v>10</v>
      </c>
      <c r="E37" s="72">
        <v>10</v>
      </c>
      <c r="F37" s="72">
        <v>20</v>
      </c>
      <c r="G37" s="72">
        <v>20</v>
      </c>
      <c r="H37" s="72">
        <v>40</v>
      </c>
      <c r="I37" s="72">
        <v>40</v>
      </c>
      <c r="J37" s="72">
        <v>60</v>
      </c>
      <c r="K37" s="72">
        <v>60</v>
      </c>
      <c r="L37" s="72">
        <v>70</v>
      </c>
      <c r="M37" s="72">
        <v>70</v>
      </c>
      <c r="N37" s="72">
        <v>70</v>
      </c>
      <c r="O37" s="72">
        <v>70</v>
      </c>
      <c r="GP37" s="41"/>
      <c r="GQ37" s="41"/>
      <c r="GR37" s="41"/>
    </row>
    <row r="38" spans="1:200" x14ac:dyDescent="0.35">
      <c r="A38" s="40" t="s">
        <v>30</v>
      </c>
      <c r="C38" s="72">
        <v>380</v>
      </c>
      <c r="D38" s="72">
        <v>10</v>
      </c>
      <c r="E38" s="72">
        <v>10</v>
      </c>
      <c r="F38" s="72">
        <v>10</v>
      </c>
      <c r="G38" s="72">
        <v>20</v>
      </c>
      <c r="H38" s="72">
        <v>30</v>
      </c>
      <c r="I38" s="72">
        <v>40</v>
      </c>
      <c r="J38" s="72">
        <v>50</v>
      </c>
      <c r="K38" s="72">
        <v>60</v>
      </c>
      <c r="L38" s="72">
        <v>60</v>
      </c>
      <c r="M38" s="72">
        <v>70</v>
      </c>
      <c r="N38" s="72">
        <v>70</v>
      </c>
      <c r="O38" s="72">
        <v>80</v>
      </c>
      <c r="GP38" s="41"/>
      <c r="GQ38" s="41"/>
      <c r="GR38" s="41"/>
    </row>
    <row r="39" spans="1:200" x14ac:dyDescent="0.35">
      <c r="A39" s="40" t="s">
        <v>31</v>
      </c>
      <c r="C39" s="72">
        <v>360</v>
      </c>
      <c r="D39" s="72">
        <v>10</v>
      </c>
      <c r="E39" s="72">
        <v>10</v>
      </c>
      <c r="F39" s="72">
        <v>10</v>
      </c>
      <c r="G39" s="72">
        <v>20</v>
      </c>
      <c r="H39" s="72">
        <v>30</v>
      </c>
      <c r="I39" s="72">
        <v>40</v>
      </c>
      <c r="J39" s="72">
        <v>40</v>
      </c>
      <c r="K39" s="72">
        <v>50</v>
      </c>
      <c r="L39" s="72">
        <v>50</v>
      </c>
      <c r="M39" s="72">
        <v>50</v>
      </c>
      <c r="N39" s="72">
        <v>60</v>
      </c>
      <c r="O39" s="72">
        <v>60</v>
      </c>
      <c r="GP39" s="41"/>
      <c r="GQ39" s="41"/>
      <c r="GR39" s="41"/>
    </row>
    <row r="40" spans="1:200" x14ac:dyDescent="0.35">
      <c r="A40" s="40" t="s">
        <v>32</v>
      </c>
      <c r="C40" s="72">
        <v>370</v>
      </c>
      <c r="D40" s="72">
        <v>10</v>
      </c>
      <c r="E40" s="72">
        <v>10</v>
      </c>
      <c r="F40" s="72">
        <v>20</v>
      </c>
      <c r="G40" s="72">
        <v>30</v>
      </c>
      <c r="H40" s="72">
        <v>30</v>
      </c>
      <c r="I40" s="72">
        <v>50</v>
      </c>
      <c r="J40" s="72">
        <v>50</v>
      </c>
      <c r="K40" s="72">
        <v>60</v>
      </c>
      <c r="L40" s="72">
        <v>70</v>
      </c>
      <c r="M40" s="72">
        <v>70</v>
      </c>
      <c r="N40" s="72">
        <v>70</v>
      </c>
      <c r="O40" s="72">
        <v>80</v>
      </c>
      <c r="GP40" s="41"/>
      <c r="GQ40" s="41"/>
      <c r="GR40" s="41"/>
    </row>
    <row r="41" spans="1:200" x14ac:dyDescent="0.35">
      <c r="A41" s="40" t="s">
        <v>33</v>
      </c>
      <c r="C41" s="72">
        <v>350</v>
      </c>
      <c r="D41" s="72">
        <v>10</v>
      </c>
      <c r="E41" s="72">
        <v>10</v>
      </c>
      <c r="F41" s="72">
        <v>10</v>
      </c>
      <c r="G41" s="72">
        <v>20</v>
      </c>
      <c r="H41" s="72">
        <v>30</v>
      </c>
      <c r="I41" s="72">
        <v>40</v>
      </c>
      <c r="J41" s="72">
        <v>50</v>
      </c>
      <c r="K41" s="72">
        <v>60</v>
      </c>
      <c r="L41" s="72">
        <v>60</v>
      </c>
      <c r="M41" s="72">
        <v>70</v>
      </c>
      <c r="N41" s="72">
        <v>70</v>
      </c>
      <c r="O41" s="72">
        <v>70</v>
      </c>
      <c r="GP41" s="41"/>
      <c r="GQ41" s="41"/>
      <c r="GR41" s="41"/>
    </row>
    <row r="42" spans="1:200" x14ac:dyDescent="0.35">
      <c r="A42" s="40" t="s">
        <v>34</v>
      </c>
      <c r="C42" s="72">
        <v>320</v>
      </c>
      <c r="D42" s="72">
        <v>10</v>
      </c>
      <c r="E42" s="72">
        <v>10</v>
      </c>
      <c r="F42" s="72">
        <v>10</v>
      </c>
      <c r="G42" s="72">
        <v>20</v>
      </c>
      <c r="H42" s="72">
        <v>30</v>
      </c>
      <c r="I42" s="72">
        <v>30</v>
      </c>
      <c r="J42" s="72">
        <v>30</v>
      </c>
      <c r="K42" s="72">
        <v>40</v>
      </c>
      <c r="L42" s="72">
        <v>40</v>
      </c>
      <c r="M42" s="72">
        <v>40</v>
      </c>
      <c r="N42" s="72">
        <v>40</v>
      </c>
      <c r="O42" s="72">
        <v>50</v>
      </c>
      <c r="GP42" s="41"/>
      <c r="GQ42" s="41"/>
      <c r="GR42" s="41"/>
    </row>
    <row r="43" spans="1:200" x14ac:dyDescent="0.35">
      <c r="A43" s="40" t="s">
        <v>35</v>
      </c>
      <c r="C43" s="72">
        <v>260</v>
      </c>
      <c r="D43" s="72">
        <v>0</v>
      </c>
      <c r="E43" s="72">
        <v>0</v>
      </c>
      <c r="F43" s="72">
        <v>10</v>
      </c>
      <c r="G43" s="72">
        <v>10</v>
      </c>
      <c r="H43" s="72">
        <v>10</v>
      </c>
      <c r="I43" s="72">
        <v>20</v>
      </c>
      <c r="J43" s="72">
        <v>20</v>
      </c>
      <c r="K43" s="72">
        <v>30</v>
      </c>
      <c r="L43" s="72">
        <v>30</v>
      </c>
      <c r="M43" s="72">
        <v>40</v>
      </c>
      <c r="N43" s="72">
        <v>40</v>
      </c>
      <c r="O43" s="72">
        <v>40</v>
      </c>
      <c r="GP43" s="41"/>
      <c r="GQ43" s="41"/>
      <c r="GR43" s="41"/>
    </row>
    <row r="44" spans="1:200" x14ac:dyDescent="0.35">
      <c r="A44" s="40" t="s">
        <v>36</v>
      </c>
      <c r="C44" s="72">
        <v>260</v>
      </c>
      <c r="D44" s="72">
        <v>0</v>
      </c>
      <c r="E44" s="72">
        <v>0</v>
      </c>
      <c r="F44" s="72">
        <v>10</v>
      </c>
      <c r="G44" s="72">
        <v>10</v>
      </c>
      <c r="H44" s="72">
        <v>20</v>
      </c>
      <c r="I44" s="72">
        <v>20</v>
      </c>
      <c r="J44" s="72">
        <v>20</v>
      </c>
      <c r="K44" s="72">
        <v>30</v>
      </c>
      <c r="L44" s="72">
        <v>30</v>
      </c>
      <c r="M44" s="72">
        <v>30</v>
      </c>
      <c r="N44" s="72">
        <v>30</v>
      </c>
      <c r="O44" s="72">
        <v>40</v>
      </c>
      <c r="P44" s="71"/>
      <c r="GP44" s="41"/>
      <c r="GQ44" s="41"/>
      <c r="GR44" s="41"/>
    </row>
    <row r="45" spans="1:200" x14ac:dyDescent="0.35">
      <c r="A45" s="40" t="s">
        <v>37</v>
      </c>
      <c r="C45" s="72">
        <v>320</v>
      </c>
      <c r="D45" s="72">
        <v>0</v>
      </c>
      <c r="E45" s="72">
        <v>0</v>
      </c>
      <c r="F45" s="72">
        <v>0</v>
      </c>
      <c r="G45" s="72">
        <v>10</v>
      </c>
      <c r="H45" s="72">
        <v>20</v>
      </c>
      <c r="I45" s="72">
        <v>20</v>
      </c>
      <c r="J45" s="72">
        <v>20</v>
      </c>
      <c r="K45" s="72">
        <v>20</v>
      </c>
      <c r="L45" s="72">
        <v>30</v>
      </c>
      <c r="M45" s="72">
        <v>30</v>
      </c>
      <c r="N45" s="72">
        <v>30</v>
      </c>
      <c r="O45" s="72">
        <v>40</v>
      </c>
      <c r="P45" s="71"/>
      <c r="GP45" s="41"/>
      <c r="GQ45" s="41"/>
      <c r="GR45" s="41"/>
    </row>
    <row r="46" spans="1:200" x14ac:dyDescent="0.35">
      <c r="A46" s="36"/>
      <c r="B46" s="36"/>
      <c r="C46" s="60"/>
      <c r="D46" s="60"/>
      <c r="E46" s="60"/>
      <c r="F46" s="60"/>
      <c r="G46" s="60"/>
      <c r="H46" s="60"/>
      <c r="I46" s="60"/>
      <c r="J46" s="60"/>
      <c r="K46" s="60"/>
      <c r="L46" s="60"/>
      <c r="M46" s="60"/>
      <c r="N46" s="60"/>
      <c r="O46" s="60"/>
    </row>
    <row r="47" spans="1:200" ht="14.5" customHeight="1" x14ac:dyDescent="0.35">
      <c r="A47" s="40" t="s">
        <v>38</v>
      </c>
      <c r="B47" s="46"/>
      <c r="C47" s="46"/>
      <c r="D47" s="46"/>
      <c r="E47" s="46"/>
      <c r="F47" s="46"/>
      <c r="G47" s="46"/>
      <c r="H47" s="46"/>
      <c r="I47" s="46"/>
      <c r="J47" s="46"/>
      <c r="K47" s="46"/>
      <c r="L47" s="46"/>
      <c r="M47" s="46"/>
      <c r="N47" s="46"/>
      <c r="O47" s="46"/>
    </row>
    <row r="48" spans="1:200"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23" ht="14.5" customHeight="1" x14ac:dyDescent="0.35">
      <c r="A49" s="40" t="s">
        <v>39</v>
      </c>
      <c r="B49" s="40"/>
      <c r="C49" s="41"/>
      <c r="D49" s="41"/>
      <c r="E49" s="41"/>
      <c r="F49" s="41"/>
      <c r="J49" s="41"/>
      <c r="K49" s="41"/>
      <c r="O49" s="41"/>
      <c r="GS49" s="40"/>
      <c r="GT49" s="40"/>
      <c r="GU49" s="40"/>
      <c r="GV49" s="40"/>
      <c r="GW49" s="40"/>
      <c r="GX49" s="40"/>
      <c r="GY49" s="40"/>
      <c r="GZ49" s="40"/>
      <c r="HA49" s="40"/>
      <c r="HB49" s="40"/>
      <c r="HC49" s="40"/>
      <c r="HD49" s="40"/>
      <c r="HE49" s="40"/>
      <c r="HF49" s="40"/>
      <c r="HG49" s="40"/>
      <c r="HH49" s="40"/>
      <c r="HI49" s="40"/>
      <c r="HJ49" s="40"/>
      <c r="HK49" s="40"/>
      <c r="HL49" s="40"/>
      <c r="HM49" s="40"/>
      <c r="HN49" s="40"/>
      <c r="HO49" s="40"/>
    </row>
    <row r="50" spans="1:223" ht="14.5" customHeight="1" x14ac:dyDescent="0.35">
      <c r="A50" s="40" t="s">
        <v>40</v>
      </c>
      <c r="GS50" s="40"/>
      <c r="GT50" s="40"/>
      <c r="GU50" s="40"/>
      <c r="GV50" s="40"/>
      <c r="GW50" s="40"/>
      <c r="GX50" s="40"/>
      <c r="GY50" s="40"/>
      <c r="GZ50" s="40"/>
      <c r="HA50" s="40"/>
      <c r="HB50" s="40"/>
      <c r="HC50" s="40"/>
      <c r="HD50" s="40"/>
      <c r="HE50" s="40"/>
      <c r="HF50" s="40"/>
      <c r="HG50" s="40"/>
      <c r="HH50" s="40"/>
      <c r="HI50" s="40"/>
      <c r="HJ50" s="40"/>
      <c r="HK50" s="40"/>
      <c r="HL50" s="40"/>
      <c r="HM50" s="40"/>
      <c r="HN50" s="40"/>
      <c r="HO50" s="40"/>
    </row>
    <row r="51" spans="1:223" ht="14.5" customHeight="1" x14ac:dyDescent="0.35">
      <c r="A51" s="40" t="s">
        <v>41</v>
      </c>
      <c r="GS51" s="40"/>
      <c r="GT51" s="40"/>
      <c r="GU51" s="40"/>
      <c r="GV51" s="40"/>
      <c r="GW51" s="40"/>
      <c r="GX51" s="40"/>
      <c r="GY51" s="40"/>
      <c r="GZ51" s="40"/>
      <c r="HA51" s="40"/>
      <c r="HB51" s="40"/>
      <c r="HC51" s="40"/>
      <c r="HD51" s="40"/>
      <c r="HE51" s="40"/>
      <c r="HF51" s="40"/>
      <c r="HG51" s="40"/>
      <c r="HH51" s="40"/>
      <c r="HI51" s="40"/>
      <c r="HJ51" s="40"/>
      <c r="HK51" s="40"/>
      <c r="HL51" s="40"/>
      <c r="HM51" s="40"/>
      <c r="HN51" s="40"/>
      <c r="HO51" s="40"/>
    </row>
    <row r="52" spans="1:223" ht="14.5" customHeight="1" x14ac:dyDescent="0.35">
      <c r="A52" s="40" t="s">
        <v>42</v>
      </c>
    </row>
  </sheetData>
  <pageMargins left="0.7" right="0.7" top="0.75" bottom="0.75" header="0.3" footer="0.3"/>
  <pageSetup paperSize="9" scale="6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633F-0DAB-48A2-AC66-3123EBC43A95}">
  <dimension ref="A1:HK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9" width="9.453125" customWidth="1"/>
    <col min="256" max="256" width="15.54296875" customWidth="1"/>
    <col min="257" max="257" width="1.7265625" customWidth="1"/>
    <col min="258" max="258" width="10.81640625" customWidth="1"/>
    <col min="259" max="259" width="1.7265625" customWidth="1"/>
    <col min="260" max="275" width="9.453125" customWidth="1"/>
    <col min="512" max="512" width="15.54296875" customWidth="1"/>
    <col min="513" max="513" width="1.7265625" customWidth="1"/>
    <col min="514" max="514" width="10.81640625" customWidth="1"/>
    <col min="515" max="515" width="1.7265625" customWidth="1"/>
    <col min="516" max="531" width="9.453125" customWidth="1"/>
    <col min="768" max="768" width="15.54296875" customWidth="1"/>
    <col min="769" max="769" width="1.7265625" customWidth="1"/>
    <col min="770" max="770" width="10.81640625" customWidth="1"/>
    <col min="771" max="771" width="1.7265625" customWidth="1"/>
    <col min="772" max="787" width="9.453125" customWidth="1"/>
    <col min="1024" max="1024" width="15.54296875" customWidth="1"/>
    <col min="1025" max="1025" width="1.7265625" customWidth="1"/>
    <col min="1026" max="1026" width="10.81640625" customWidth="1"/>
    <col min="1027" max="1027" width="1.7265625" customWidth="1"/>
    <col min="1028" max="1043" width="9.453125" customWidth="1"/>
    <col min="1280" max="1280" width="15.54296875" customWidth="1"/>
    <col min="1281" max="1281" width="1.7265625" customWidth="1"/>
    <col min="1282" max="1282" width="10.81640625" customWidth="1"/>
    <col min="1283" max="1283" width="1.7265625" customWidth="1"/>
    <col min="1284" max="1299" width="9.453125" customWidth="1"/>
    <col min="1536" max="1536" width="15.54296875" customWidth="1"/>
    <col min="1537" max="1537" width="1.7265625" customWidth="1"/>
    <col min="1538" max="1538" width="10.81640625" customWidth="1"/>
    <col min="1539" max="1539" width="1.7265625" customWidth="1"/>
    <col min="1540" max="1555" width="9.453125" customWidth="1"/>
    <col min="1792" max="1792" width="15.54296875" customWidth="1"/>
    <col min="1793" max="1793" width="1.7265625" customWidth="1"/>
    <col min="1794" max="1794" width="10.81640625" customWidth="1"/>
    <col min="1795" max="1795" width="1.7265625" customWidth="1"/>
    <col min="1796" max="1811" width="9.453125" customWidth="1"/>
    <col min="2048" max="2048" width="15.54296875" customWidth="1"/>
    <col min="2049" max="2049" width="1.7265625" customWidth="1"/>
    <col min="2050" max="2050" width="10.81640625" customWidth="1"/>
    <col min="2051" max="2051" width="1.7265625" customWidth="1"/>
    <col min="2052" max="2067" width="9.453125" customWidth="1"/>
    <col min="2304" max="2304" width="15.54296875" customWidth="1"/>
    <col min="2305" max="2305" width="1.7265625" customWidth="1"/>
    <col min="2306" max="2306" width="10.81640625" customWidth="1"/>
    <col min="2307" max="2307" width="1.7265625" customWidth="1"/>
    <col min="2308" max="2323" width="9.453125" customWidth="1"/>
    <col min="2560" max="2560" width="15.54296875" customWidth="1"/>
    <col min="2561" max="2561" width="1.7265625" customWidth="1"/>
    <col min="2562" max="2562" width="10.81640625" customWidth="1"/>
    <col min="2563" max="2563" width="1.7265625" customWidth="1"/>
    <col min="2564" max="2579" width="9.453125" customWidth="1"/>
    <col min="2816" max="2816" width="15.54296875" customWidth="1"/>
    <col min="2817" max="2817" width="1.7265625" customWidth="1"/>
    <col min="2818" max="2818" width="10.81640625" customWidth="1"/>
    <col min="2819" max="2819" width="1.7265625" customWidth="1"/>
    <col min="2820" max="2835" width="9.453125" customWidth="1"/>
    <col min="3072" max="3072" width="15.54296875" customWidth="1"/>
    <col min="3073" max="3073" width="1.7265625" customWidth="1"/>
    <col min="3074" max="3074" width="10.81640625" customWidth="1"/>
    <col min="3075" max="3075" width="1.7265625" customWidth="1"/>
    <col min="3076" max="3091" width="9.453125" customWidth="1"/>
    <col min="3328" max="3328" width="15.54296875" customWidth="1"/>
    <col min="3329" max="3329" width="1.7265625" customWidth="1"/>
    <col min="3330" max="3330" width="10.81640625" customWidth="1"/>
    <col min="3331" max="3331" width="1.7265625" customWidth="1"/>
    <col min="3332" max="3347" width="9.453125" customWidth="1"/>
    <col min="3584" max="3584" width="15.54296875" customWidth="1"/>
    <col min="3585" max="3585" width="1.7265625" customWidth="1"/>
    <col min="3586" max="3586" width="10.81640625" customWidth="1"/>
    <col min="3587" max="3587" width="1.7265625" customWidth="1"/>
    <col min="3588" max="3603" width="9.453125" customWidth="1"/>
    <col min="3840" max="3840" width="15.54296875" customWidth="1"/>
    <col min="3841" max="3841" width="1.7265625" customWidth="1"/>
    <col min="3842" max="3842" width="10.81640625" customWidth="1"/>
    <col min="3843" max="3843" width="1.7265625" customWidth="1"/>
    <col min="3844" max="3859" width="9.453125" customWidth="1"/>
    <col min="4096" max="4096" width="15.54296875" customWidth="1"/>
    <col min="4097" max="4097" width="1.7265625" customWidth="1"/>
    <col min="4098" max="4098" width="10.81640625" customWidth="1"/>
    <col min="4099" max="4099" width="1.7265625" customWidth="1"/>
    <col min="4100" max="4115" width="9.453125" customWidth="1"/>
    <col min="4352" max="4352" width="15.54296875" customWidth="1"/>
    <col min="4353" max="4353" width="1.7265625" customWidth="1"/>
    <col min="4354" max="4354" width="10.81640625" customWidth="1"/>
    <col min="4355" max="4355" width="1.7265625" customWidth="1"/>
    <col min="4356" max="4371" width="9.453125" customWidth="1"/>
    <col min="4608" max="4608" width="15.54296875" customWidth="1"/>
    <col min="4609" max="4609" width="1.7265625" customWidth="1"/>
    <col min="4610" max="4610" width="10.81640625" customWidth="1"/>
    <col min="4611" max="4611" width="1.7265625" customWidth="1"/>
    <col min="4612" max="4627" width="9.453125" customWidth="1"/>
    <col min="4864" max="4864" width="15.54296875" customWidth="1"/>
    <col min="4865" max="4865" width="1.7265625" customWidth="1"/>
    <col min="4866" max="4866" width="10.81640625" customWidth="1"/>
    <col min="4867" max="4867" width="1.7265625" customWidth="1"/>
    <col min="4868" max="4883" width="9.453125" customWidth="1"/>
    <col min="5120" max="5120" width="15.54296875" customWidth="1"/>
    <col min="5121" max="5121" width="1.7265625" customWidth="1"/>
    <col min="5122" max="5122" width="10.81640625" customWidth="1"/>
    <col min="5123" max="5123" width="1.7265625" customWidth="1"/>
    <col min="5124" max="5139" width="9.453125" customWidth="1"/>
    <col min="5376" max="5376" width="15.54296875" customWidth="1"/>
    <col min="5377" max="5377" width="1.7265625" customWidth="1"/>
    <col min="5378" max="5378" width="10.81640625" customWidth="1"/>
    <col min="5379" max="5379" width="1.7265625" customWidth="1"/>
    <col min="5380" max="5395" width="9.453125" customWidth="1"/>
    <col min="5632" max="5632" width="15.54296875" customWidth="1"/>
    <col min="5633" max="5633" width="1.7265625" customWidth="1"/>
    <col min="5634" max="5634" width="10.81640625" customWidth="1"/>
    <col min="5635" max="5635" width="1.7265625" customWidth="1"/>
    <col min="5636" max="5651" width="9.453125" customWidth="1"/>
    <col min="5888" max="5888" width="15.54296875" customWidth="1"/>
    <col min="5889" max="5889" width="1.7265625" customWidth="1"/>
    <col min="5890" max="5890" width="10.81640625" customWidth="1"/>
    <col min="5891" max="5891" width="1.7265625" customWidth="1"/>
    <col min="5892" max="5907" width="9.453125" customWidth="1"/>
    <col min="6144" max="6144" width="15.54296875" customWidth="1"/>
    <col min="6145" max="6145" width="1.7265625" customWidth="1"/>
    <col min="6146" max="6146" width="10.81640625" customWidth="1"/>
    <col min="6147" max="6147" width="1.7265625" customWidth="1"/>
    <col min="6148" max="6163" width="9.453125" customWidth="1"/>
    <col min="6400" max="6400" width="15.54296875" customWidth="1"/>
    <col min="6401" max="6401" width="1.7265625" customWidth="1"/>
    <col min="6402" max="6402" width="10.81640625" customWidth="1"/>
    <col min="6403" max="6403" width="1.7265625" customWidth="1"/>
    <col min="6404" max="6419" width="9.453125" customWidth="1"/>
    <col min="6656" max="6656" width="15.54296875" customWidth="1"/>
    <col min="6657" max="6657" width="1.7265625" customWidth="1"/>
    <col min="6658" max="6658" width="10.81640625" customWidth="1"/>
    <col min="6659" max="6659" width="1.7265625" customWidth="1"/>
    <col min="6660" max="6675" width="9.453125" customWidth="1"/>
    <col min="6912" max="6912" width="15.54296875" customWidth="1"/>
    <col min="6913" max="6913" width="1.7265625" customWidth="1"/>
    <col min="6914" max="6914" width="10.81640625" customWidth="1"/>
    <col min="6915" max="6915" width="1.7265625" customWidth="1"/>
    <col min="6916" max="6931" width="9.453125" customWidth="1"/>
    <col min="7168" max="7168" width="15.54296875" customWidth="1"/>
    <col min="7169" max="7169" width="1.7265625" customWidth="1"/>
    <col min="7170" max="7170" width="10.81640625" customWidth="1"/>
    <col min="7171" max="7171" width="1.7265625" customWidth="1"/>
    <col min="7172" max="7187" width="9.453125" customWidth="1"/>
    <col min="7424" max="7424" width="15.54296875" customWidth="1"/>
    <col min="7425" max="7425" width="1.7265625" customWidth="1"/>
    <col min="7426" max="7426" width="10.81640625" customWidth="1"/>
    <col min="7427" max="7427" width="1.7265625" customWidth="1"/>
    <col min="7428" max="7443" width="9.453125" customWidth="1"/>
    <col min="7680" max="7680" width="15.54296875" customWidth="1"/>
    <col min="7681" max="7681" width="1.7265625" customWidth="1"/>
    <col min="7682" max="7682" width="10.81640625" customWidth="1"/>
    <col min="7683" max="7683" width="1.7265625" customWidth="1"/>
    <col min="7684" max="7699" width="9.453125" customWidth="1"/>
    <col min="7936" max="7936" width="15.54296875" customWidth="1"/>
    <col min="7937" max="7937" width="1.7265625" customWidth="1"/>
    <col min="7938" max="7938" width="10.81640625" customWidth="1"/>
    <col min="7939" max="7939" width="1.7265625" customWidth="1"/>
    <col min="7940" max="7955" width="9.453125" customWidth="1"/>
    <col min="8192" max="8192" width="15.54296875" customWidth="1"/>
    <col min="8193" max="8193" width="1.7265625" customWidth="1"/>
    <col min="8194" max="8194" width="10.81640625" customWidth="1"/>
    <col min="8195" max="8195" width="1.7265625" customWidth="1"/>
    <col min="8196" max="8211" width="9.453125" customWidth="1"/>
    <col min="8448" max="8448" width="15.54296875" customWidth="1"/>
    <col min="8449" max="8449" width="1.7265625" customWidth="1"/>
    <col min="8450" max="8450" width="10.81640625" customWidth="1"/>
    <col min="8451" max="8451" width="1.7265625" customWidth="1"/>
    <col min="8452" max="8467" width="9.453125" customWidth="1"/>
    <col min="8704" max="8704" width="15.54296875" customWidth="1"/>
    <col min="8705" max="8705" width="1.7265625" customWidth="1"/>
    <col min="8706" max="8706" width="10.81640625" customWidth="1"/>
    <col min="8707" max="8707" width="1.7265625" customWidth="1"/>
    <col min="8708" max="8723" width="9.453125" customWidth="1"/>
    <col min="8960" max="8960" width="15.54296875" customWidth="1"/>
    <col min="8961" max="8961" width="1.7265625" customWidth="1"/>
    <col min="8962" max="8962" width="10.81640625" customWidth="1"/>
    <col min="8963" max="8963" width="1.7265625" customWidth="1"/>
    <col min="8964" max="8979" width="9.453125" customWidth="1"/>
    <col min="9216" max="9216" width="15.54296875" customWidth="1"/>
    <col min="9217" max="9217" width="1.7265625" customWidth="1"/>
    <col min="9218" max="9218" width="10.81640625" customWidth="1"/>
    <col min="9219" max="9219" width="1.7265625" customWidth="1"/>
    <col min="9220" max="9235" width="9.453125" customWidth="1"/>
    <col min="9472" max="9472" width="15.54296875" customWidth="1"/>
    <col min="9473" max="9473" width="1.7265625" customWidth="1"/>
    <col min="9474" max="9474" width="10.81640625" customWidth="1"/>
    <col min="9475" max="9475" width="1.7265625" customWidth="1"/>
    <col min="9476" max="9491" width="9.453125" customWidth="1"/>
    <col min="9728" max="9728" width="15.54296875" customWidth="1"/>
    <col min="9729" max="9729" width="1.7265625" customWidth="1"/>
    <col min="9730" max="9730" width="10.81640625" customWidth="1"/>
    <col min="9731" max="9731" width="1.7265625" customWidth="1"/>
    <col min="9732" max="9747" width="9.453125" customWidth="1"/>
    <col min="9984" max="9984" width="15.54296875" customWidth="1"/>
    <col min="9985" max="9985" width="1.7265625" customWidth="1"/>
    <col min="9986" max="9986" width="10.81640625" customWidth="1"/>
    <col min="9987" max="9987" width="1.7265625" customWidth="1"/>
    <col min="9988" max="10003" width="9.453125" customWidth="1"/>
    <col min="10240" max="10240" width="15.54296875" customWidth="1"/>
    <col min="10241" max="10241" width="1.7265625" customWidth="1"/>
    <col min="10242" max="10242" width="10.81640625" customWidth="1"/>
    <col min="10243" max="10243" width="1.7265625" customWidth="1"/>
    <col min="10244" max="10259" width="9.453125" customWidth="1"/>
    <col min="10496" max="10496" width="15.54296875" customWidth="1"/>
    <col min="10497" max="10497" width="1.7265625" customWidth="1"/>
    <col min="10498" max="10498" width="10.81640625" customWidth="1"/>
    <col min="10499" max="10499" width="1.7265625" customWidth="1"/>
    <col min="10500" max="10515" width="9.453125" customWidth="1"/>
    <col min="10752" max="10752" width="15.54296875" customWidth="1"/>
    <col min="10753" max="10753" width="1.7265625" customWidth="1"/>
    <col min="10754" max="10754" width="10.81640625" customWidth="1"/>
    <col min="10755" max="10755" width="1.7265625" customWidth="1"/>
    <col min="10756" max="10771" width="9.453125" customWidth="1"/>
    <col min="11008" max="11008" width="15.54296875" customWidth="1"/>
    <col min="11009" max="11009" width="1.7265625" customWidth="1"/>
    <col min="11010" max="11010" width="10.81640625" customWidth="1"/>
    <col min="11011" max="11011" width="1.7265625" customWidth="1"/>
    <col min="11012" max="11027" width="9.453125" customWidth="1"/>
    <col min="11264" max="11264" width="15.54296875" customWidth="1"/>
    <col min="11265" max="11265" width="1.7265625" customWidth="1"/>
    <col min="11266" max="11266" width="10.81640625" customWidth="1"/>
    <col min="11267" max="11267" width="1.7265625" customWidth="1"/>
    <col min="11268" max="11283" width="9.453125" customWidth="1"/>
    <col min="11520" max="11520" width="15.54296875" customWidth="1"/>
    <col min="11521" max="11521" width="1.7265625" customWidth="1"/>
    <col min="11522" max="11522" width="10.81640625" customWidth="1"/>
    <col min="11523" max="11523" width="1.7265625" customWidth="1"/>
    <col min="11524" max="11539" width="9.453125" customWidth="1"/>
    <col min="11776" max="11776" width="15.54296875" customWidth="1"/>
    <col min="11777" max="11777" width="1.7265625" customWidth="1"/>
    <col min="11778" max="11778" width="10.81640625" customWidth="1"/>
    <col min="11779" max="11779" width="1.7265625" customWidth="1"/>
    <col min="11780" max="11795" width="9.453125" customWidth="1"/>
    <col min="12032" max="12032" width="15.54296875" customWidth="1"/>
    <col min="12033" max="12033" width="1.7265625" customWidth="1"/>
    <col min="12034" max="12034" width="10.81640625" customWidth="1"/>
    <col min="12035" max="12035" width="1.7265625" customWidth="1"/>
    <col min="12036" max="12051" width="9.453125" customWidth="1"/>
    <col min="12288" max="12288" width="15.54296875" customWidth="1"/>
    <col min="12289" max="12289" width="1.7265625" customWidth="1"/>
    <col min="12290" max="12290" width="10.81640625" customWidth="1"/>
    <col min="12291" max="12291" width="1.7265625" customWidth="1"/>
    <col min="12292" max="12307" width="9.453125" customWidth="1"/>
    <col min="12544" max="12544" width="15.54296875" customWidth="1"/>
    <col min="12545" max="12545" width="1.7265625" customWidth="1"/>
    <col min="12546" max="12546" width="10.81640625" customWidth="1"/>
    <col min="12547" max="12547" width="1.7265625" customWidth="1"/>
    <col min="12548" max="12563" width="9.453125" customWidth="1"/>
    <col min="12800" max="12800" width="15.54296875" customWidth="1"/>
    <col min="12801" max="12801" width="1.7265625" customWidth="1"/>
    <col min="12802" max="12802" width="10.81640625" customWidth="1"/>
    <col min="12803" max="12803" width="1.7265625" customWidth="1"/>
    <col min="12804" max="12819" width="9.453125" customWidth="1"/>
    <col min="13056" max="13056" width="15.54296875" customWidth="1"/>
    <col min="13057" max="13057" width="1.7265625" customWidth="1"/>
    <col min="13058" max="13058" width="10.81640625" customWidth="1"/>
    <col min="13059" max="13059" width="1.7265625" customWidth="1"/>
    <col min="13060" max="13075" width="9.453125" customWidth="1"/>
    <col min="13312" max="13312" width="15.54296875" customWidth="1"/>
    <col min="13313" max="13313" width="1.7265625" customWidth="1"/>
    <col min="13314" max="13314" width="10.81640625" customWidth="1"/>
    <col min="13315" max="13315" width="1.7265625" customWidth="1"/>
    <col min="13316" max="13331" width="9.453125" customWidth="1"/>
    <col min="13568" max="13568" width="15.54296875" customWidth="1"/>
    <col min="13569" max="13569" width="1.7265625" customWidth="1"/>
    <col min="13570" max="13570" width="10.81640625" customWidth="1"/>
    <col min="13571" max="13571" width="1.7265625" customWidth="1"/>
    <col min="13572" max="13587" width="9.453125" customWidth="1"/>
    <col min="13824" max="13824" width="15.54296875" customWidth="1"/>
    <col min="13825" max="13825" width="1.7265625" customWidth="1"/>
    <col min="13826" max="13826" width="10.81640625" customWidth="1"/>
    <col min="13827" max="13827" width="1.7265625" customWidth="1"/>
    <col min="13828" max="13843" width="9.453125" customWidth="1"/>
    <col min="14080" max="14080" width="15.54296875" customWidth="1"/>
    <col min="14081" max="14081" width="1.7265625" customWidth="1"/>
    <col min="14082" max="14082" width="10.81640625" customWidth="1"/>
    <col min="14083" max="14083" width="1.7265625" customWidth="1"/>
    <col min="14084" max="14099" width="9.453125" customWidth="1"/>
    <col min="14336" max="14336" width="15.54296875" customWidth="1"/>
    <col min="14337" max="14337" width="1.7265625" customWidth="1"/>
    <col min="14338" max="14338" width="10.81640625" customWidth="1"/>
    <col min="14339" max="14339" width="1.7265625" customWidth="1"/>
    <col min="14340" max="14355" width="9.453125" customWidth="1"/>
    <col min="14592" max="14592" width="15.54296875" customWidth="1"/>
    <col min="14593" max="14593" width="1.7265625" customWidth="1"/>
    <col min="14594" max="14594" width="10.81640625" customWidth="1"/>
    <col min="14595" max="14595" width="1.7265625" customWidth="1"/>
    <col min="14596" max="14611" width="9.453125" customWidth="1"/>
    <col min="14848" max="14848" width="15.54296875" customWidth="1"/>
    <col min="14849" max="14849" width="1.7265625" customWidth="1"/>
    <col min="14850" max="14850" width="10.81640625" customWidth="1"/>
    <col min="14851" max="14851" width="1.7265625" customWidth="1"/>
    <col min="14852" max="14867" width="9.453125" customWidth="1"/>
    <col min="15104" max="15104" width="15.54296875" customWidth="1"/>
    <col min="15105" max="15105" width="1.7265625" customWidth="1"/>
    <col min="15106" max="15106" width="10.81640625" customWidth="1"/>
    <col min="15107" max="15107" width="1.7265625" customWidth="1"/>
    <col min="15108" max="15123" width="9.453125" customWidth="1"/>
    <col min="15360" max="15360" width="15.54296875" customWidth="1"/>
    <col min="15361" max="15361" width="1.7265625" customWidth="1"/>
    <col min="15362" max="15362" width="10.81640625" customWidth="1"/>
    <col min="15363" max="15363" width="1.7265625" customWidth="1"/>
    <col min="15364" max="15379" width="9.453125" customWidth="1"/>
    <col min="15616" max="15616" width="15.54296875" customWidth="1"/>
    <col min="15617" max="15617" width="1.7265625" customWidth="1"/>
    <col min="15618" max="15618" width="10.81640625" customWidth="1"/>
    <col min="15619" max="15619" width="1.7265625" customWidth="1"/>
    <col min="15620" max="15635" width="9.453125" customWidth="1"/>
    <col min="15872" max="15872" width="15.54296875" customWidth="1"/>
    <col min="15873" max="15873" width="1.7265625" customWidth="1"/>
    <col min="15874" max="15874" width="10.81640625" customWidth="1"/>
    <col min="15875" max="15875" width="1.7265625" customWidth="1"/>
    <col min="15876" max="15891" width="9.453125" customWidth="1"/>
    <col min="16128" max="16128" width="15.54296875" customWidth="1"/>
    <col min="16129" max="16129" width="1.7265625" customWidth="1"/>
    <col min="16130" max="16130" width="10.81640625" customWidth="1"/>
    <col min="16131" max="16131" width="1.7265625" customWidth="1"/>
    <col min="16132" max="16147" width="9.453125" customWidth="1"/>
    <col min="16384" max="16384" width="9.1796875" customWidth="1"/>
  </cols>
  <sheetData>
    <row r="1" spans="1:199" x14ac:dyDescent="0.35">
      <c r="A1" s="86" t="s">
        <v>280</v>
      </c>
      <c r="B1" s="86"/>
      <c r="C1" s="51"/>
      <c r="D1" s="51"/>
      <c r="E1" s="51"/>
      <c r="F1" s="51"/>
      <c r="G1" s="51"/>
      <c r="H1" s="51"/>
      <c r="I1" s="51"/>
      <c r="J1" s="51"/>
      <c r="K1" s="51"/>
      <c r="L1" s="51"/>
      <c r="M1" s="51"/>
      <c r="N1" s="51"/>
      <c r="O1" s="51"/>
      <c r="P1" s="51"/>
      <c r="Q1" s="51"/>
      <c r="R1" s="51"/>
      <c r="S1" s="51"/>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row>
    <row r="2" spans="1:199" x14ac:dyDescent="0.35">
      <c r="A2" s="88" t="s">
        <v>304</v>
      </c>
      <c r="B2" s="88"/>
      <c r="C2" s="52"/>
      <c r="D2" s="52"/>
      <c r="E2" s="52"/>
      <c r="F2" s="52"/>
      <c r="G2" s="52"/>
      <c r="H2" s="52"/>
      <c r="I2" s="52"/>
      <c r="J2" s="52"/>
      <c r="K2" s="52"/>
      <c r="L2" s="52"/>
      <c r="M2" s="52"/>
      <c r="N2" s="52"/>
      <c r="O2" s="52"/>
      <c r="P2" s="52"/>
      <c r="Q2" s="52"/>
      <c r="R2" s="52"/>
      <c r="S2" s="52"/>
      <c r="T2" s="94"/>
      <c r="U2" s="94"/>
      <c r="V2" s="94"/>
      <c r="W2" s="94"/>
      <c r="X2" s="94"/>
      <c r="Y2" s="94"/>
      <c r="Z2" s="94"/>
      <c r="AA2" s="94"/>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row>
    <row r="3" spans="1:199" ht="33.75" customHeight="1" x14ac:dyDescent="0.35">
      <c r="A3" s="89"/>
      <c r="B3" s="89"/>
      <c r="C3" s="114" t="s">
        <v>1</v>
      </c>
      <c r="D3" s="115" t="s">
        <v>51</v>
      </c>
      <c r="E3" s="116"/>
      <c r="F3" s="116"/>
      <c r="G3" s="91"/>
      <c r="H3" s="91"/>
      <c r="I3" s="91"/>
      <c r="J3" s="116"/>
      <c r="K3" s="116"/>
      <c r="L3" s="91"/>
      <c r="M3" s="91"/>
      <c r="N3" s="91"/>
      <c r="O3" s="116"/>
      <c r="P3" s="116"/>
      <c r="Q3" s="116"/>
      <c r="R3" s="116"/>
      <c r="S3" s="116"/>
      <c r="T3" s="116"/>
      <c r="U3" s="116"/>
      <c r="V3" s="116"/>
      <c r="W3" s="116"/>
      <c r="X3" s="116"/>
      <c r="Y3" s="116"/>
      <c r="Z3" s="116"/>
      <c r="AA3" s="116"/>
      <c r="GO3" s="89"/>
      <c r="GP3" s="89"/>
      <c r="GQ3" s="89"/>
    </row>
    <row r="4" spans="1:199" x14ac:dyDescent="0.35">
      <c r="A4" s="103"/>
      <c r="B4" s="103"/>
      <c r="C4" s="103"/>
      <c r="D4" s="104">
        <v>1</v>
      </c>
      <c r="E4" s="104">
        <v>2</v>
      </c>
      <c r="F4" s="104">
        <v>3</v>
      </c>
      <c r="G4" s="104">
        <v>4</v>
      </c>
      <c r="H4" s="104">
        <v>5</v>
      </c>
      <c r="I4" s="104">
        <v>6</v>
      </c>
      <c r="J4" s="104">
        <v>7</v>
      </c>
      <c r="K4" s="104">
        <v>8</v>
      </c>
      <c r="L4" s="104">
        <v>9</v>
      </c>
      <c r="M4" s="104">
        <v>10</v>
      </c>
      <c r="N4" s="104">
        <v>11</v>
      </c>
      <c r="O4" s="104">
        <v>12</v>
      </c>
      <c r="P4" s="104">
        <v>13</v>
      </c>
      <c r="Q4" s="104">
        <v>14</v>
      </c>
      <c r="R4" s="104">
        <v>15</v>
      </c>
      <c r="S4" s="104">
        <v>16</v>
      </c>
      <c r="T4" s="104">
        <v>17</v>
      </c>
      <c r="U4" s="104">
        <v>18</v>
      </c>
      <c r="V4" s="104">
        <v>19</v>
      </c>
      <c r="W4" s="104">
        <v>20</v>
      </c>
      <c r="X4" s="104">
        <v>21</v>
      </c>
      <c r="Y4" s="104">
        <v>22</v>
      </c>
      <c r="Z4" s="104">
        <v>23</v>
      </c>
      <c r="AA4" s="104">
        <v>24</v>
      </c>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row>
    <row r="5" spans="1:199" x14ac:dyDescent="0.35">
      <c r="D5" s="106"/>
      <c r="E5" s="106"/>
      <c r="F5" s="106"/>
      <c r="G5" s="106"/>
      <c r="H5" s="106"/>
      <c r="I5" s="106"/>
      <c r="J5" s="106"/>
      <c r="K5" s="106"/>
      <c r="L5" s="106"/>
      <c r="M5" s="106"/>
      <c r="N5" s="106"/>
      <c r="O5" s="106"/>
      <c r="P5" s="106"/>
      <c r="Q5" s="106"/>
      <c r="R5" s="106"/>
      <c r="S5" s="106"/>
      <c r="GM5" s="41"/>
      <c r="GN5" s="41"/>
    </row>
    <row r="6" spans="1:199" x14ac:dyDescent="0.35">
      <c r="C6" s="96" t="s">
        <v>5</v>
      </c>
      <c r="D6" s="106"/>
      <c r="E6" s="106"/>
      <c r="F6" s="106"/>
      <c r="G6" s="106"/>
      <c r="H6" s="106"/>
      <c r="I6" s="106"/>
      <c r="J6" s="106"/>
      <c r="K6" s="106"/>
      <c r="L6" s="106"/>
      <c r="M6" s="106"/>
      <c r="N6" s="106"/>
      <c r="O6" s="106"/>
      <c r="P6" s="106"/>
      <c r="Q6" s="106"/>
      <c r="R6" s="106"/>
      <c r="S6" s="106"/>
      <c r="GM6" s="41"/>
      <c r="GN6" s="41"/>
    </row>
    <row r="7" spans="1:199" x14ac:dyDescent="0.35">
      <c r="C7" s="96"/>
      <c r="D7" s="106"/>
      <c r="E7" s="106"/>
      <c r="F7" s="106"/>
      <c r="G7" s="106"/>
      <c r="H7" s="106"/>
      <c r="I7" s="106"/>
      <c r="J7" s="106"/>
      <c r="K7" s="106"/>
      <c r="L7" s="106"/>
      <c r="M7" s="106"/>
      <c r="N7" s="106"/>
      <c r="O7" s="106"/>
      <c r="P7" s="106"/>
      <c r="Q7" s="106"/>
      <c r="R7" s="106"/>
      <c r="S7" s="106"/>
      <c r="GM7" s="41"/>
      <c r="GN7" s="41"/>
    </row>
    <row r="8" spans="1:199" x14ac:dyDescent="0.35">
      <c r="D8" s="106"/>
      <c r="E8" s="106"/>
      <c r="F8" s="106"/>
      <c r="G8" s="106"/>
      <c r="H8" s="106"/>
      <c r="I8" s="106"/>
      <c r="J8" s="106"/>
      <c r="K8" s="106"/>
      <c r="L8" s="106"/>
      <c r="M8" s="106"/>
      <c r="N8" s="106"/>
      <c r="O8" s="106"/>
      <c r="P8" s="106"/>
      <c r="Q8" s="106"/>
      <c r="R8" s="106"/>
      <c r="S8" s="106"/>
      <c r="GM8" s="41"/>
      <c r="GN8" s="41"/>
    </row>
    <row r="9" spans="1:199" x14ac:dyDescent="0.35">
      <c r="A9" s="107" t="s">
        <v>1</v>
      </c>
      <c r="B9" s="108"/>
      <c r="C9" s="85">
        <v>228380</v>
      </c>
      <c r="D9" s="85">
        <v>36570</v>
      </c>
      <c r="E9" s="85">
        <v>48960</v>
      </c>
      <c r="F9" s="85">
        <v>67330</v>
      </c>
      <c r="G9" s="85">
        <v>84470</v>
      </c>
      <c r="H9" s="85">
        <v>98920</v>
      </c>
      <c r="I9" s="85">
        <v>108540</v>
      </c>
      <c r="J9" s="85">
        <v>116670</v>
      </c>
      <c r="K9" s="85">
        <v>122700</v>
      </c>
      <c r="L9" s="85">
        <v>126930</v>
      </c>
      <c r="M9" s="85">
        <v>130390</v>
      </c>
      <c r="N9" s="85">
        <v>132840</v>
      </c>
      <c r="O9" s="85">
        <v>133270</v>
      </c>
      <c r="P9" s="85">
        <v>134610</v>
      </c>
      <c r="Q9" s="85">
        <v>136450</v>
      </c>
      <c r="R9" s="85">
        <v>138220</v>
      </c>
      <c r="S9" s="85">
        <v>139730</v>
      </c>
      <c r="T9" s="85">
        <v>140970</v>
      </c>
      <c r="U9" s="85">
        <v>141800</v>
      </c>
      <c r="V9" s="85">
        <v>142360</v>
      </c>
      <c r="W9" s="85">
        <v>143020</v>
      </c>
      <c r="X9" s="85">
        <v>143230</v>
      </c>
      <c r="Y9" s="85">
        <v>143450</v>
      </c>
      <c r="Z9" s="85">
        <v>143200</v>
      </c>
      <c r="AA9" s="85">
        <v>143730</v>
      </c>
      <c r="AB9" s="113"/>
      <c r="GM9" s="41"/>
      <c r="GN9" s="41"/>
    </row>
    <row r="10" spans="1:199" x14ac:dyDescent="0.3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113"/>
      <c r="GM10" s="41"/>
      <c r="GN10" s="41"/>
    </row>
    <row r="11" spans="1:199" x14ac:dyDescent="0.35">
      <c r="A11" s="109" t="s">
        <v>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113"/>
      <c r="GM11" s="41"/>
      <c r="GN11" s="41"/>
    </row>
    <row r="12" spans="1:199" x14ac:dyDescent="0.35">
      <c r="A12" s="89" t="s">
        <v>7</v>
      </c>
      <c r="C12" s="85">
        <v>2800</v>
      </c>
      <c r="D12" s="85">
        <v>430</v>
      </c>
      <c r="E12" s="85">
        <v>670</v>
      </c>
      <c r="F12" s="85">
        <v>1250</v>
      </c>
      <c r="G12" s="85">
        <v>1550</v>
      </c>
      <c r="H12" s="85">
        <v>1850</v>
      </c>
      <c r="I12" s="85">
        <v>1980</v>
      </c>
      <c r="J12" s="85">
        <v>2020</v>
      </c>
      <c r="K12" s="85">
        <v>2040</v>
      </c>
      <c r="L12" s="85">
        <v>2050</v>
      </c>
      <c r="M12" s="85">
        <v>2020</v>
      </c>
      <c r="N12" s="85">
        <v>1990</v>
      </c>
      <c r="O12" s="85">
        <v>2010</v>
      </c>
      <c r="P12" s="85">
        <v>2010</v>
      </c>
      <c r="Q12" s="85">
        <v>2020</v>
      </c>
      <c r="R12" s="85">
        <v>2050</v>
      </c>
      <c r="S12" s="85">
        <v>2050</v>
      </c>
      <c r="T12" s="85">
        <v>2070</v>
      </c>
      <c r="U12" s="85">
        <v>2060</v>
      </c>
      <c r="V12" s="85">
        <v>2040</v>
      </c>
      <c r="W12" s="85">
        <v>2040</v>
      </c>
      <c r="X12" s="85">
        <v>2010</v>
      </c>
      <c r="Y12" s="85">
        <v>2010</v>
      </c>
      <c r="Z12" s="85">
        <v>2010</v>
      </c>
      <c r="AA12" s="85">
        <v>1990</v>
      </c>
      <c r="AB12" s="113"/>
      <c r="GM12" s="41"/>
      <c r="GN12" s="41"/>
    </row>
    <row r="13" spans="1:199" x14ac:dyDescent="0.35">
      <c r="A13" s="89" t="s">
        <v>8</v>
      </c>
      <c r="C13" s="85">
        <v>23560</v>
      </c>
      <c r="D13" s="85">
        <v>4190</v>
      </c>
      <c r="E13" s="85">
        <v>5970</v>
      </c>
      <c r="F13" s="85">
        <v>9110</v>
      </c>
      <c r="G13" s="85">
        <v>11830</v>
      </c>
      <c r="H13" s="85">
        <v>14310</v>
      </c>
      <c r="I13" s="85">
        <v>15660</v>
      </c>
      <c r="J13" s="85">
        <v>16640</v>
      </c>
      <c r="K13" s="85">
        <v>17200</v>
      </c>
      <c r="L13" s="85">
        <v>17320</v>
      </c>
      <c r="M13" s="85">
        <v>17370</v>
      </c>
      <c r="N13" s="85">
        <v>17330</v>
      </c>
      <c r="O13" s="85">
        <v>17260</v>
      </c>
      <c r="P13" s="85">
        <v>17220</v>
      </c>
      <c r="Q13" s="85">
        <v>17270</v>
      </c>
      <c r="R13" s="85">
        <v>17310</v>
      </c>
      <c r="S13" s="85">
        <v>17280</v>
      </c>
      <c r="T13" s="85">
        <v>17260</v>
      </c>
      <c r="U13" s="85">
        <v>17140</v>
      </c>
      <c r="V13" s="85">
        <v>17110</v>
      </c>
      <c r="W13" s="85">
        <v>17120</v>
      </c>
      <c r="X13" s="85">
        <v>17040</v>
      </c>
      <c r="Y13" s="85">
        <v>16980</v>
      </c>
      <c r="Z13" s="85">
        <v>16870</v>
      </c>
      <c r="AA13" s="85">
        <v>16760</v>
      </c>
      <c r="AB13" s="113"/>
      <c r="GM13" s="41"/>
      <c r="GN13" s="41"/>
    </row>
    <row r="14" spans="1:199" x14ac:dyDescent="0.35">
      <c r="A14" s="89" t="s">
        <v>9</v>
      </c>
      <c r="C14" s="85">
        <v>34360</v>
      </c>
      <c r="D14" s="85">
        <v>6720</v>
      </c>
      <c r="E14" s="85">
        <v>9150</v>
      </c>
      <c r="F14" s="85">
        <v>12490</v>
      </c>
      <c r="G14" s="85">
        <v>15900</v>
      </c>
      <c r="H14" s="85">
        <v>18460</v>
      </c>
      <c r="I14" s="85">
        <v>20310</v>
      </c>
      <c r="J14" s="85">
        <v>21750</v>
      </c>
      <c r="K14" s="85">
        <v>22820</v>
      </c>
      <c r="L14" s="85">
        <v>23620</v>
      </c>
      <c r="M14" s="85">
        <v>24130</v>
      </c>
      <c r="N14" s="85">
        <v>24540</v>
      </c>
      <c r="O14" s="85">
        <v>24650</v>
      </c>
      <c r="P14" s="85">
        <v>24760</v>
      </c>
      <c r="Q14" s="85">
        <v>24810</v>
      </c>
      <c r="R14" s="85">
        <v>24830</v>
      </c>
      <c r="S14" s="85">
        <v>24780</v>
      </c>
      <c r="T14" s="85">
        <v>24750</v>
      </c>
      <c r="U14" s="85">
        <v>24710</v>
      </c>
      <c r="V14" s="85">
        <v>24610</v>
      </c>
      <c r="W14" s="85">
        <v>24620</v>
      </c>
      <c r="X14" s="85">
        <v>24560</v>
      </c>
      <c r="Y14" s="85">
        <v>24450</v>
      </c>
      <c r="Z14" s="85">
        <v>24290</v>
      </c>
      <c r="AA14" s="85">
        <v>24110</v>
      </c>
      <c r="AB14" s="113"/>
      <c r="GM14" s="41"/>
      <c r="GN14" s="41"/>
    </row>
    <row r="15" spans="1:199" x14ac:dyDescent="0.35">
      <c r="A15" s="89" t="s">
        <v>10</v>
      </c>
      <c r="C15" s="85">
        <v>33040</v>
      </c>
      <c r="D15" s="85">
        <v>5870</v>
      </c>
      <c r="E15" s="85">
        <v>7660</v>
      </c>
      <c r="F15" s="85">
        <v>10240</v>
      </c>
      <c r="G15" s="85">
        <v>12800</v>
      </c>
      <c r="H15" s="85">
        <v>14850</v>
      </c>
      <c r="I15" s="85">
        <v>16380</v>
      </c>
      <c r="J15" s="85">
        <v>17640</v>
      </c>
      <c r="K15" s="85">
        <v>18580</v>
      </c>
      <c r="L15" s="85">
        <v>19430</v>
      </c>
      <c r="M15" s="85">
        <v>20080</v>
      </c>
      <c r="N15" s="85">
        <v>20620</v>
      </c>
      <c r="O15" s="85">
        <v>21040</v>
      </c>
      <c r="P15" s="85">
        <v>21400</v>
      </c>
      <c r="Q15" s="85">
        <v>21780</v>
      </c>
      <c r="R15" s="85">
        <v>22110</v>
      </c>
      <c r="S15" s="85">
        <v>22280</v>
      </c>
      <c r="T15" s="85">
        <v>22430</v>
      </c>
      <c r="U15" s="85">
        <v>22510</v>
      </c>
      <c r="V15" s="85">
        <v>22490</v>
      </c>
      <c r="W15" s="85">
        <v>22420</v>
      </c>
      <c r="X15" s="85">
        <v>22370</v>
      </c>
      <c r="Y15" s="85">
        <v>22300</v>
      </c>
      <c r="Z15" s="85">
        <v>22180</v>
      </c>
      <c r="AA15" s="85">
        <v>21970</v>
      </c>
      <c r="AB15" s="113"/>
      <c r="GM15" s="41"/>
      <c r="GN15" s="41"/>
    </row>
    <row r="16" spans="1:199" x14ac:dyDescent="0.35">
      <c r="A16" s="89" t="s">
        <v>11</v>
      </c>
      <c r="C16" s="85">
        <v>26090</v>
      </c>
      <c r="D16" s="85">
        <v>4370</v>
      </c>
      <c r="E16" s="85">
        <v>5730</v>
      </c>
      <c r="F16" s="85">
        <v>7720</v>
      </c>
      <c r="G16" s="85">
        <v>9580</v>
      </c>
      <c r="H16" s="85">
        <v>11150</v>
      </c>
      <c r="I16" s="85">
        <v>12170</v>
      </c>
      <c r="J16" s="85">
        <v>13200</v>
      </c>
      <c r="K16" s="85">
        <v>13940</v>
      </c>
      <c r="L16" s="85">
        <v>14570</v>
      </c>
      <c r="M16" s="85">
        <v>14960</v>
      </c>
      <c r="N16" s="85">
        <v>15320</v>
      </c>
      <c r="O16" s="85">
        <v>15490</v>
      </c>
      <c r="P16" s="85">
        <v>15770</v>
      </c>
      <c r="Q16" s="85">
        <v>16140</v>
      </c>
      <c r="R16" s="85">
        <v>16450</v>
      </c>
      <c r="S16" s="85">
        <v>16760</v>
      </c>
      <c r="T16" s="85">
        <v>17030</v>
      </c>
      <c r="U16" s="85">
        <v>17240</v>
      </c>
      <c r="V16" s="85">
        <v>17440</v>
      </c>
      <c r="W16" s="85">
        <v>17570</v>
      </c>
      <c r="X16" s="85">
        <v>17570</v>
      </c>
      <c r="Y16" s="85">
        <v>17650</v>
      </c>
      <c r="Z16" s="85">
        <v>17670</v>
      </c>
      <c r="AA16" s="85">
        <v>17490</v>
      </c>
      <c r="AB16" s="113"/>
      <c r="GM16" s="41"/>
      <c r="GN16" s="41"/>
    </row>
    <row r="17" spans="1:196" x14ac:dyDescent="0.35">
      <c r="A17" s="89" t="s">
        <v>12</v>
      </c>
      <c r="C17" s="85">
        <v>21880</v>
      </c>
      <c r="D17" s="85">
        <v>3650</v>
      </c>
      <c r="E17" s="85">
        <v>4740</v>
      </c>
      <c r="F17" s="85">
        <v>6350</v>
      </c>
      <c r="G17" s="85">
        <v>7820</v>
      </c>
      <c r="H17" s="85">
        <v>9130</v>
      </c>
      <c r="I17" s="85">
        <v>10010</v>
      </c>
      <c r="J17" s="85">
        <v>10810</v>
      </c>
      <c r="K17" s="85">
        <v>11530</v>
      </c>
      <c r="L17" s="85">
        <v>11950</v>
      </c>
      <c r="M17" s="85">
        <v>12340</v>
      </c>
      <c r="N17" s="85">
        <v>12620</v>
      </c>
      <c r="O17" s="85">
        <v>12770</v>
      </c>
      <c r="P17" s="85">
        <v>12980</v>
      </c>
      <c r="Q17" s="85">
        <v>13190</v>
      </c>
      <c r="R17" s="85">
        <v>13410</v>
      </c>
      <c r="S17" s="85">
        <v>13640</v>
      </c>
      <c r="T17" s="85">
        <v>13840</v>
      </c>
      <c r="U17" s="85">
        <v>14020</v>
      </c>
      <c r="V17" s="85">
        <v>14190</v>
      </c>
      <c r="W17" s="85">
        <v>14390</v>
      </c>
      <c r="X17" s="85">
        <v>14570</v>
      </c>
      <c r="Y17" s="85">
        <v>14720</v>
      </c>
      <c r="Z17" s="85">
        <v>14810</v>
      </c>
      <c r="AA17" s="85">
        <v>14800</v>
      </c>
      <c r="AB17" s="113"/>
      <c r="GM17" s="41"/>
      <c r="GN17" s="41"/>
    </row>
    <row r="18" spans="1:196" x14ac:dyDescent="0.35">
      <c r="A18" s="89" t="s">
        <v>13</v>
      </c>
      <c r="C18" s="85">
        <v>21890</v>
      </c>
      <c r="D18" s="85">
        <v>3780</v>
      </c>
      <c r="E18" s="85">
        <v>4930</v>
      </c>
      <c r="F18" s="85">
        <v>6580</v>
      </c>
      <c r="G18" s="85">
        <v>8070</v>
      </c>
      <c r="H18" s="85">
        <v>9330</v>
      </c>
      <c r="I18" s="85">
        <v>10170</v>
      </c>
      <c r="J18" s="85">
        <v>10900</v>
      </c>
      <c r="K18" s="85">
        <v>11460</v>
      </c>
      <c r="L18" s="85">
        <v>11880</v>
      </c>
      <c r="M18" s="85">
        <v>12290</v>
      </c>
      <c r="N18" s="85">
        <v>12610</v>
      </c>
      <c r="O18" s="85">
        <v>12620</v>
      </c>
      <c r="P18" s="85">
        <v>12800</v>
      </c>
      <c r="Q18" s="85">
        <v>13020</v>
      </c>
      <c r="R18" s="85">
        <v>13300</v>
      </c>
      <c r="S18" s="85">
        <v>13530</v>
      </c>
      <c r="T18" s="85">
        <v>13720</v>
      </c>
      <c r="U18" s="85">
        <v>13820</v>
      </c>
      <c r="V18" s="85">
        <v>13910</v>
      </c>
      <c r="W18" s="85">
        <v>14010</v>
      </c>
      <c r="X18" s="85">
        <v>14080</v>
      </c>
      <c r="Y18" s="85">
        <v>14080</v>
      </c>
      <c r="Z18" s="85">
        <v>14100</v>
      </c>
      <c r="AA18" s="85">
        <v>14300</v>
      </c>
      <c r="AB18" s="113"/>
      <c r="GJ18" s="41"/>
      <c r="GK18" s="41"/>
      <c r="GL18" s="41"/>
      <c r="GM18" s="41"/>
      <c r="GN18" s="41"/>
    </row>
    <row r="19" spans="1:196" x14ac:dyDescent="0.35">
      <c r="A19" s="89" t="s">
        <v>14</v>
      </c>
      <c r="C19" s="85">
        <v>22810</v>
      </c>
      <c r="D19" s="85">
        <v>3600</v>
      </c>
      <c r="E19" s="85">
        <v>4820</v>
      </c>
      <c r="F19" s="85">
        <v>6380</v>
      </c>
      <c r="G19" s="85">
        <v>7800</v>
      </c>
      <c r="H19" s="85">
        <v>9070</v>
      </c>
      <c r="I19" s="85">
        <v>9930</v>
      </c>
      <c r="J19" s="85">
        <v>10700</v>
      </c>
      <c r="K19" s="85">
        <v>11350</v>
      </c>
      <c r="L19" s="85">
        <v>11750</v>
      </c>
      <c r="M19" s="85">
        <v>12280</v>
      </c>
      <c r="N19" s="85">
        <v>12560</v>
      </c>
      <c r="O19" s="85">
        <v>12510</v>
      </c>
      <c r="P19" s="85">
        <v>12630</v>
      </c>
      <c r="Q19" s="85">
        <v>12930</v>
      </c>
      <c r="R19" s="85">
        <v>13140</v>
      </c>
      <c r="S19" s="85">
        <v>13390</v>
      </c>
      <c r="T19" s="85">
        <v>13590</v>
      </c>
      <c r="U19" s="85">
        <v>13780</v>
      </c>
      <c r="V19" s="85">
        <v>13890</v>
      </c>
      <c r="W19" s="85">
        <v>14000</v>
      </c>
      <c r="X19" s="85">
        <v>14110</v>
      </c>
      <c r="Y19" s="85">
        <v>14200</v>
      </c>
      <c r="Z19" s="85">
        <v>14230</v>
      </c>
      <c r="AA19" s="85">
        <v>14450</v>
      </c>
      <c r="AB19" s="113"/>
      <c r="GJ19" s="41"/>
      <c r="GK19" s="41"/>
      <c r="GL19" s="41"/>
      <c r="GM19" s="41"/>
      <c r="GN19" s="41"/>
    </row>
    <row r="20" spans="1:196" x14ac:dyDescent="0.35">
      <c r="A20" s="89" t="s">
        <v>15</v>
      </c>
      <c r="C20" s="85">
        <v>20260</v>
      </c>
      <c r="D20" s="85">
        <v>2650</v>
      </c>
      <c r="E20" s="85">
        <v>3520</v>
      </c>
      <c r="F20" s="85">
        <v>4750</v>
      </c>
      <c r="G20" s="85">
        <v>5940</v>
      </c>
      <c r="H20" s="85">
        <v>6970</v>
      </c>
      <c r="I20" s="85">
        <v>7700</v>
      </c>
      <c r="J20" s="85">
        <v>8390</v>
      </c>
      <c r="K20" s="85">
        <v>8920</v>
      </c>
      <c r="L20" s="85">
        <v>9300</v>
      </c>
      <c r="M20" s="85">
        <v>9670</v>
      </c>
      <c r="N20" s="85">
        <v>9940</v>
      </c>
      <c r="O20" s="85">
        <v>9810</v>
      </c>
      <c r="P20" s="85">
        <v>9890</v>
      </c>
      <c r="Q20" s="85">
        <v>10090</v>
      </c>
      <c r="R20" s="85">
        <v>10270</v>
      </c>
      <c r="S20" s="85">
        <v>10490</v>
      </c>
      <c r="T20" s="85">
        <v>10650</v>
      </c>
      <c r="U20" s="85">
        <v>10820</v>
      </c>
      <c r="V20" s="85">
        <v>10900</v>
      </c>
      <c r="W20" s="85">
        <v>11030</v>
      </c>
      <c r="X20" s="85">
        <v>11100</v>
      </c>
      <c r="Y20" s="85">
        <v>11190</v>
      </c>
      <c r="Z20" s="85">
        <v>11220</v>
      </c>
      <c r="AA20" s="85">
        <v>11680</v>
      </c>
      <c r="AB20" s="113"/>
      <c r="GJ20" s="41"/>
      <c r="GK20" s="41"/>
      <c r="GL20" s="41"/>
      <c r="GM20" s="41"/>
      <c r="GN20" s="41"/>
    </row>
    <row r="21" spans="1:196" x14ac:dyDescent="0.35">
      <c r="A21" s="89" t="s">
        <v>44</v>
      </c>
      <c r="C21" s="85">
        <v>21700</v>
      </c>
      <c r="D21" s="85">
        <v>1310</v>
      </c>
      <c r="E21" s="85">
        <v>1780</v>
      </c>
      <c r="F21" s="85">
        <v>2460</v>
      </c>
      <c r="G21" s="85">
        <v>3180</v>
      </c>
      <c r="H21" s="85">
        <v>3790</v>
      </c>
      <c r="I21" s="85">
        <v>4230</v>
      </c>
      <c r="J21" s="85">
        <v>4620</v>
      </c>
      <c r="K21" s="85">
        <v>4860</v>
      </c>
      <c r="L21" s="85">
        <v>5050</v>
      </c>
      <c r="M21" s="85">
        <v>5240</v>
      </c>
      <c r="N21" s="85">
        <v>5300</v>
      </c>
      <c r="O21" s="85">
        <v>5110</v>
      </c>
      <c r="P21" s="85">
        <v>5140</v>
      </c>
      <c r="Q21" s="85">
        <v>5210</v>
      </c>
      <c r="R21" s="85">
        <v>5360</v>
      </c>
      <c r="S21" s="85">
        <v>5530</v>
      </c>
      <c r="T21" s="85">
        <v>5620</v>
      </c>
      <c r="U21" s="85">
        <v>5710</v>
      </c>
      <c r="V21" s="85">
        <v>5790</v>
      </c>
      <c r="W21" s="85">
        <v>5810</v>
      </c>
      <c r="X21" s="85">
        <v>5850</v>
      </c>
      <c r="Y21" s="85">
        <v>5860</v>
      </c>
      <c r="Z21" s="85">
        <v>5820</v>
      </c>
      <c r="AA21" s="85">
        <v>6180</v>
      </c>
      <c r="AB21" s="113"/>
      <c r="GJ21" s="41"/>
      <c r="GK21" s="41"/>
      <c r="GL21" s="41"/>
      <c r="GM21" s="41"/>
      <c r="GN21" s="41"/>
    </row>
    <row r="22" spans="1:196" x14ac:dyDescent="0.3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113"/>
      <c r="GJ22" s="41"/>
      <c r="GK22" s="41"/>
      <c r="GL22" s="41"/>
      <c r="GM22" s="41"/>
      <c r="GN22" s="41"/>
    </row>
    <row r="23" spans="1:196" x14ac:dyDescent="0.35">
      <c r="A23" s="89" t="s">
        <v>16</v>
      </c>
      <c r="C23" s="85">
        <v>41960</v>
      </c>
      <c r="D23" s="85">
        <v>3950</v>
      </c>
      <c r="E23" s="85">
        <v>5300</v>
      </c>
      <c r="F23" s="85">
        <v>7210</v>
      </c>
      <c r="G23" s="85">
        <v>9120</v>
      </c>
      <c r="H23" s="85">
        <v>10760</v>
      </c>
      <c r="I23" s="85">
        <v>11930</v>
      </c>
      <c r="J23" s="85">
        <v>13010</v>
      </c>
      <c r="K23" s="85">
        <v>13780</v>
      </c>
      <c r="L23" s="85">
        <v>14350</v>
      </c>
      <c r="M23" s="85">
        <v>14920</v>
      </c>
      <c r="N23" s="85">
        <v>15240</v>
      </c>
      <c r="O23" s="85">
        <v>14920</v>
      </c>
      <c r="P23" s="85">
        <v>15030</v>
      </c>
      <c r="Q23" s="85">
        <v>15300</v>
      </c>
      <c r="R23" s="85">
        <v>15630</v>
      </c>
      <c r="S23" s="85">
        <v>16020</v>
      </c>
      <c r="T23" s="85">
        <v>16270</v>
      </c>
      <c r="U23" s="85">
        <v>16530</v>
      </c>
      <c r="V23" s="85">
        <v>16690</v>
      </c>
      <c r="W23" s="85">
        <v>16840</v>
      </c>
      <c r="X23" s="85">
        <v>16950</v>
      </c>
      <c r="Y23" s="85">
        <v>17050</v>
      </c>
      <c r="Z23" s="85">
        <v>17030</v>
      </c>
      <c r="AA23" s="85">
        <v>17860</v>
      </c>
      <c r="AB23" s="113"/>
      <c r="GK23" s="41"/>
      <c r="GL23" s="41"/>
      <c r="GM23" s="41"/>
      <c r="GN23" s="41"/>
    </row>
    <row r="24" spans="1:196" x14ac:dyDescent="0.3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113"/>
      <c r="GJ24" s="41"/>
      <c r="GK24" s="41"/>
      <c r="GL24" s="41"/>
      <c r="GM24" s="41"/>
      <c r="GN24" s="41"/>
    </row>
    <row r="25" spans="1:196" x14ac:dyDescent="0.35">
      <c r="A25" s="89" t="s">
        <v>17</v>
      </c>
      <c r="C25" s="85">
        <v>4140</v>
      </c>
      <c r="D25" s="85">
        <v>750</v>
      </c>
      <c r="E25" s="85">
        <v>960</v>
      </c>
      <c r="F25" s="85">
        <v>1280</v>
      </c>
      <c r="G25" s="85">
        <v>1580</v>
      </c>
      <c r="H25" s="85">
        <v>1800</v>
      </c>
      <c r="I25" s="85">
        <v>1970</v>
      </c>
      <c r="J25" s="85">
        <v>2100</v>
      </c>
      <c r="K25" s="85">
        <v>2200</v>
      </c>
      <c r="L25" s="85">
        <v>2260</v>
      </c>
      <c r="M25" s="85">
        <v>2350</v>
      </c>
      <c r="N25" s="85">
        <v>2430</v>
      </c>
      <c r="O25" s="85">
        <v>2420</v>
      </c>
      <c r="P25" s="85">
        <v>2480</v>
      </c>
      <c r="Q25" s="85">
        <v>2500</v>
      </c>
      <c r="R25" s="85">
        <v>2560</v>
      </c>
      <c r="S25" s="85">
        <v>2600</v>
      </c>
      <c r="T25" s="85">
        <v>2640</v>
      </c>
      <c r="U25" s="85">
        <v>2650</v>
      </c>
      <c r="V25" s="85">
        <v>2680</v>
      </c>
      <c r="W25" s="85">
        <v>2720</v>
      </c>
      <c r="X25" s="85">
        <v>2730</v>
      </c>
      <c r="Y25" s="85">
        <v>2730</v>
      </c>
      <c r="Z25" s="85">
        <v>2750</v>
      </c>
      <c r="AA25" s="85">
        <v>2790</v>
      </c>
      <c r="AB25" s="113"/>
      <c r="GM25" s="41"/>
      <c r="GN25" s="41"/>
    </row>
    <row r="26" spans="1:196" x14ac:dyDescent="0.35">
      <c r="A26" s="89" t="s">
        <v>18</v>
      </c>
      <c r="C26" s="85">
        <v>4180</v>
      </c>
      <c r="D26" s="85">
        <v>710</v>
      </c>
      <c r="E26" s="85">
        <v>930</v>
      </c>
      <c r="F26" s="85">
        <v>1240</v>
      </c>
      <c r="G26" s="85">
        <v>1500</v>
      </c>
      <c r="H26" s="85">
        <v>1760</v>
      </c>
      <c r="I26" s="85">
        <v>1920</v>
      </c>
      <c r="J26" s="85">
        <v>2070</v>
      </c>
      <c r="K26" s="85">
        <v>2180</v>
      </c>
      <c r="L26" s="85">
        <v>2260</v>
      </c>
      <c r="M26" s="85">
        <v>2360</v>
      </c>
      <c r="N26" s="85">
        <v>2400</v>
      </c>
      <c r="O26" s="85">
        <v>2390</v>
      </c>
      <c r="P26" s="85">
        <v>2420</v>
      </c>
      <c r="Q26" s="85">
        <v>2480</v>
      </c>
      <c r="R26" s="85">
        <v>2540</v>
      </c>
      <c r="S26" s="85">
        <v>2590</v>
      </c>
      <c r="T26" s="85">
        <v>2620</v>
      </c>
      <c r="U26" s="85">
        <v>2650</v>
      </c>
      <c r="V26" s="85">
        <v>2660</v>
      </c>
      <c r="W26" s="85">
        <v>2670</v>
      </c>
      <c r="X26" s="85">
        <v>2680</v>
      </c>
      <c r="Y26" s="85">
        <v>2670</v>
      </c>
      <c r="Z26" s="85">
        <v>2680</v>
      </c>
      <c r="AA26" s="85">
        <v>2730</v>
      </c>
      <c r="AB26" s="113"/>
      <c r="GM26" s="41"/>
      <c r="GN26" s="41"/>
    </row>
    <row r="27" spans="1:196" x14ac:dyDescent="0.35">
      <c r="A27" s="89" t="s">
        <v>19</v>
      </c>
      <c r="C27" s="85">
        <v>4360</v>
      </c>
      <c r="D27" s="85">
        <v>770</v>
      </c>
      <c r="E27" s="85">
        <v>1000</v>
      </c>
      <c r="F27" s="85">
        <v>1310</v>
      </c>
      <c r="G27" s="85">
        <v>1620</v>
      </c>
      <c r="H27" s="85">
        <v>1870</v>
      </c>
      <c r="I27" s="85">
        <v>2040</v>
      </c>
      <c r="J27" s="85">
        <v>2180</v>
      </c>
      <c r="K27" s="85">
        <v>2310</v>
      </c>
      <c r="L27" s="85">
        <v>2370</v>
      </c>
      <c r="M27" s="85">
        <v>2440</v>
      </c>
      <c r="N27" s="85">
        <v>2510</v>
      </c>
      <c r="O27" s="85">
        <v>2520</v>
      </c>
      <c r="P27" s="85">
        <v>2550</v>
      </c>
      <c r="Q27" s="85">
        <v>2610</v>
      </c>
      <c r="R27" s="85">
        <v>2640</v>
      </c>
      <c r="S27" s="85">
        <v>2690</v>
      </c>
      <c r="T27" s="85">
        <v>2730</v>
      </c>
      <c r="U27" s="85">
        <v>2780</v>
      </c>
      <c r="V27" s="85">
        <v>2800</v>
      </c>
      <c r="W27" s="85">
        <v>2810</v>
      </c>
      <c r="X27" s="85">
        <v>2840</v>
      </c>
      <c r="Y27" s="85">
        <v>2830</v>
      </c>
      <c r="Z27" s="85">
        <v>2800</v>
      </c>
      <c r="AA27" s="85">
        <v>2840</v>
      </c>
      <c r="AB27" s="113"/>
      <c r="GM27" s="41"/>
      <c r="GN27" s="41"/>
    </row>
    <row r="28" spans="1:196" x14ac:dyDescent="0.35">
      <c r="A28" s="89" t="s">
        <v>20</v>
      </c>
      <c r="C28" s="85">
        <v>4540</v>
      </c>
      <c r="D28" s="85">
        <v>770</v>
      </c>
      <c r="E28" s="85">
        <v>990</v>
      </c>
      <c r="F28" s="85">
        <v>1350</v>
      </c>
      <c r="G28" s="85">
        <v>1640</v>
      </c>
      <c r="H28" s="85">
        <v>1920</v>
      </c>
      <c r="I28" s="85">
        <v>2100</v>
      </c>
      <c r="J28" s="85">
        <v>2250</v>
      </c>
      <c r="K28" s="85">
        <v>2360</v>
      </c>
      <c r="L28" s="85">
        <v>2470</v>
      </c>
      <c r="M28" s="85">
        <v>2560</v>
      </c>
      <c r="N28" s="85">
        <v>2610</v>
      </c>
      <c r="O28" s="85">
        <v>2620</v>
      </c>
      <c r="P28" s="85">
        <v>2650</v>
      </c>
      <c r="Q28" s="85">
        <v>2700</v>
      </c>
      <c r="R28" s="85">
        <v>2750</v>
      </c>
      <c r="S28" s="85">
        <v>2790</v>
      </c>
      <c r="T28" s="85">
        <v>2820</v>
      </c>
      <c r="U28" s="85">
        <v>2830</v>
      </c>
      <c r="V28" s="85">
        <v>2850</v>
      </c>
      <c r="W28" s="85">
        <v>2880</v>
      </c>
      <c r="X28" s="85">
        <v>2890</v>
      </c>
      <c r="Y28" s="85">
        <v>2900</v>
      </c>
      <c r="Z28" s="85">
        <v>2900</v>
      </c>
      <c r="AA28" s="85">
        <v>2920</v>
      </c>
      <c r="AB28" s="113"/>
      <c r="GM28" s="41"/>
      <c r="GN28" s="41"/>
    </row>
    <row r="29" spans="1:196" x14ac:dyDescent="0.35">
      <c r="A29" s="89" t="s">
        <v>21</v>
      </c>
      <c r="C29" s="85">
        <v>4670</v>
      </c>
      <c r="D29" s="85">
        <v>790</v>
      </c>
      <c r="E29" s="85">
        <v>1050</v>
      </c>
      <c r="F29" s="85">
        <v>1410</v>
      </c>
      <c r="G29" s="85">
        <v>1730</v>
      </c>
      <c r="H29" s="85">
        <v>1990</v>
      </c>
      <c r="I29" s="85">
        <v>2140</v>
      </c>
      <c r="J29" s="85">
        <v>2300</v>
      </c>
      <c r="K29" s="85">
        <v>2410</v>
      </c>
      <c r="L29" s="85">
        <v>2520</v>
      </c>
      <c r="M29" s="85">
        <v>2590</v>
      </c>
      <c r="N29" s="85">
        <v>2670</v>
      </c>
      <c r="O29" s="85">
        <v>2680</v>
      </c>
      <c r="P29" s="85">
        <v>2710</v>
      </c>
      <c r="Q29" s="85">
        <v>2730</v>
      </c>
      <c r="R29" s="85">
        <v>2810</v>
      </c>
      <c r="S29" s="85">
        <v>2860</v>
      </c>
      <c r="T29" s="85">
        <v>2910</v>
      </c>
      <c r="U29" s="85">
        <v>2930</v>
      </c>
      <c r="V29" s="85">
        <v>2920</v>
      </c>
      <c r="W29" s="85">
        <v>2930</v>
      </c>
      <c r="X29" s="85">
        <v>2940</v>
      </c>
      <c r="Y29" s="85">
        <v>2940</v>
      </c>
      <c r="Z29" s="85">
        <v>2970</v>
      </c>
      <c r="AA29" s="85">
        <v>3020</v>
      </c>
      <c r="AB29" s="113"/>
      <c r="GM29" s="41"/>
      <c r="GN29" s="41"/>
    </row>
    <row r="30" spans="1:196" x14ac:dyDescent="0.35">
      <c r="A30" s="89" t="s">
        <v>22</v>
      </c>
      <c r="C30" s="85">
        <v>4670</v>
      </c>
      <c r="D30" s="85">
        <v>770</v>
      </c>
      <c r="E30" s="85">
        <v>1030</v>
      </c>
      <c r="F30" s="85">
        <v>1340</v>
      </c>
      <c r="G30" s="85">
        <v>1630</v>
      </c>
      <c r="H30" s="85">
        <v>1870</v>
      </c>
      <c r="I30" s="85">
        <v>2050</v>
      </c>
      <c r="J30" s="85">
        <v>2200</v>
      </c>
      <c r="K30" s="85">
        <v>2340</v>
      </c>
      <c r="L30" s="85">
        <v>2430</v>
      </c>
      <c r="M30" s="85">
        <v>2530</v>
      </c>
      <c r="N30" s="85">
        <v>2600</v>
      </c>
      <c r="O30" s="85">
        <v>2590</v>
      </c>
      <c r="P30" s="85">
        <v>2630</v>
      </c>
      <c r="Q30" s="85">
        <v>2700</v>
      </c>
      <c r="R30" s="85">
        <v>2740</v>
      </c>
      <c r="S30" s="85">
        <v>2790</v>
      </c>
      <c r="T30" s="85">
        <v>2830</v>
      </c>
      <c r="U30" s="85">
        <v>2870</v>
      </c>
      <c r="V30" s="85">
        <v>2910</v>
      </c>
      <c r="W30" s="85">
        <v>2910</v>
      </c>
      <c r="X30" s="85">
        <v>2930</v>
      </c>
      <c r="Y30" s="85">
        <v>2970</v>
      </c>
      <c r="Z30" s="85">
        <v>2970</v>
      </c>
      <c r="AA30" s="85">
        <v>2990</v>
      </c>
      <c r="AB30" s="113"/>
      <c r="GM30" s="41"/>
      <c r="GN30" s="41"/>
    </row>
    <row r="31" spans="1:196" x14ac:dyDescent="0.35">
      <c r="A31" s="89" t="s">
        <v>23</v>
      </c>
      <c r="C31" s="85">
        <v>4880</v>
      </c>
      <c r="D31" s="85">
        <v>750</v>
      </c>
      <c r="E31" s="85">
        <v>1030</v>
      </c>
      <c r="F31" s="85">
        <v>1380</v>
      </c>
      <c r="G31" s="85">
        <v>1680</v>
      </c>
      <c r="H31" s="85">
        <v>1970</v>
      </c>
      <c r="I31" s="85">
        <v>2170</v>
      </c>
      <c r="J31" s="85">
        <v>2340</v>
      </c>
      <c r="K31" s="85">
        <v>2500</v>
      </c>
      <c r="L31" s="85">
        <v>2580</v>
      </c>
      <c r="M31" s="85">
        <v>2680</v>
      </c>
      <c r="N31" s="85">
        <v>2750</v>
      </c>
      <c r="O31" s="85">
        <v>2720</v>
      </c>
      <c r="P31" s="85">
        <v>2730</v>
      </c>
      <c r="Q31" s="85">
        <v>2780</v>
      </c>
      <c r="R31" s="85">
        <v>2800</v>
      </c>
      <c r="S31" s="85">
        <v>2870</v>
      </c>
      <c r="T31" s="85">
        <v>2900</v>
      </c>
      <c r="U31" s="85">
        <v>2940</v>
      </c>
      <c r="V31" s="85">
        <v>2970</v>
      </c>
      <c r="W31" s="85">
        <v>2960</v>
      </c>
      <c r="X31" s="85">
        <v>3010</v>
      </c>
      <c r="Y31" s="85">
        <v>3030</v>
      </c>
      <c r="Z31" s="85">
        <v>3030</v>
      </c>
      <c r="AA31" s="85">
        <v>3090</v>
      </c>
      <c r="AB31" s="113"/>
      <c r="GM31" s="41"/>
      <c r="GN31" s="41"/>
    </row>
    <row r="32" spans="1:196" x14ac:dyDescent="0.35">
      <c r="A32" s="89" t="s">
        <v>24</v>
      </c>
      <c r="C32" s="85">
        <v>4570</v>
      </c>
      <c r="D32" s="85">
        <v>720</v>
      </c>
      <c r="E32" s="85">
        <v>980</v>
      </c>
      <c r="F32" s="85">
        <v>1260</v>
      </c>
      <c r="G32" s="85">
        <v>1560</v>
      </c>
      <c r="H32" s="85">
        <v>1790</v>
      </c>
      <c r="I32" s="85">
        <v>1950</v>
      </c>
      <c r="J32" s="85">
        <v>2130</v>
      </c>
      <c r="K32" s="85">
        <v>2260</v>
      </c>
      <c r="L32" s="85">
        <v>2310</v>
      </c>
      <c r="M32" s="85">
        <v>2440</v>
      </c>
      <c r="N32" s="85">
        <v>2490</v>
      </c>
      <c r="O32" s="85">
        <v>2490</v>
      </c>
      <c r="P32" s="85">
        <v>2530</v>
      </c>
      <c r="Q32" s="85">
        <v>2590</v>
      </c>
      <c r="R32" s="85">
        <v>2650</v>
      </c>
      <c r="S32" s="85">
        <v>2700</v>
      </c>
      <c r="T32" s="85">
        <v>2750</v>
      </c>
      <c r="U32" s="85">
        <v>2790</v>
      </c>
      <c r="V32" s="85">
        <v>2780</v>
      </c>
      <c r="W32" s="85">
        <v>2840</v>
      </c>
      <c r="X32" s="85">
        <v>2850</v>
      </c>
      <c r="Y32" s="85">
        <v>2850</v>
      </c>
      <c r="Z32" s="85">
        <v>2860</v>
      </c>
      <c r="AA32" s="85">
        <v>2910</v>
      </c>
      <c r="AB32" s="113"/>
      <c r="GM32" s="41"/>
      <c r="GN32" s="41"/>
    </row>
    <row r="33" spans="1:196" x14ac:dyDescent="0.35">
      <c r="A33" s="89" t="s">
        <v>25</v>
      </c>
      <c r="C33" s="85">
        <v>4430</v>
      </c>
      <c r="D33" s="85">
        <v>700</v>
      </c>
      <c r="E33" s="85">
        <v>910</v>
      </c>
      <c r="F33" s="85">
        <v>1220</v>
      </c>
      <c r="G33" s="85">
        <v>1500</v>
      </c>
      <c r="H33" s="85">
        <v>1780</v>
      </c>
      <c r="I33" s="85">
        <v>1950</v>
      </c>
      <c r="J33" s="85">
        <v>2090</v>
      </c>
      <c r="K33" s="85">
        <v>2180</v>
      </c>
      <c r="L33" s="85">
        <v>2270</v>
      </c>
      <c r="M33" s="85">
        <v>2380</v>
      </c>
      <c r="N33" s="85">
        <v>2410</v>
      </c>
      <c r="O33" s="85">
        <v>2400</v>
      </c>
      <c r="P33" s="85">
        <v>2420</v>
      </c>
      <c r="Q33" s="85">
        <v>2480</v>
      </c>
      <c r="R33" s="85">
        <v>2510</v>
      </c>
      <c r="S33" s="85">
        <v>2540</v>
      </c>
      <c r="T33" s="85">
        <v>2590</v>
      </c>
      <c r="U33" s="85">
        <v>2650</v>
      </c>
      <c r="V33" s="85">
        <v>2660</v>
      </c>
      <c r="W33" s="85">
        <v>2690</v>
      </c>
      <c r="X33" s="85">
        <v>2710</v>
      </c>
      <c r="Y33" s="85">
        <v>2730</v>
      </c>
      <c r="Z33" s="85">
        <v>2740</v>
      </c>
      <c r="AA33" s="85">
        <v>2780</v>
      </c>
      <c r="AB33" s="113"/>
      <c r="GM33" s="41"/>
      <c r="GN33" s="41"/>
    </row>
    <row r="34" spans="1:196" x14ac:dyDescent="0.35">
      <c r="A34" s="89" t="s">
        <v>26</v>
      </c>
      <c r="C34" s="85">
        <v>4260</v>
      </c>
      <c r="D34" s="85">
        <v>660</v>
      </c>
      <c r="E34" s="85">
        <v>880</v>
      </c>
      <c r="F34" s="85">
        <v>1180</v>
      </c>
      <c r="G34" s="85">
        <v>1440</v>
      </c>
      <c r="H34" s="85">
        <v>1670</v>
      </c>
      <c r="I34" s="85">
        <v>1810</v>
      </c>
      <c r="J34" s="85">
        <v>1960</v>
      </c>
      <c r="K34" s="85">
        <v>2080</v>
      </c>
      <c r="L34" s="85">
        <v>2150</v>
      </c>
      <c r="M34" s="85">
        <v>2250</v>
      </c>
      <c r="N34" s="85">
        <v>2310</v>
      </c>
      <c r="O34" s="85">
        <v>2310</v>
      </c>
      <c r="P34" s="85">
        <v>2330</v>
      </c>
      <c r="Q34" s="85">
        <v>2380</v>
      </c>
      <c r="R34" s="85">
        <v>2450</v>
      </c>
      <c r="S34" s="85">
        <v>2490</v>
      </c>
      <c r="T34" s="85">
        <v>2520</v>
      </c>
      <c r="U34" s="85">
        <v>2540</v>
      </c>
      <c r="V34" s="85">
        <v>2570</v>
      </c>
      <c r="W34" s="85">
        <v>2600</v>
      </c>
      <c r="X34" s="85">
        <v>2610</v>
      </c>
      <c r="Y34" s="85">
        <v>2620</v>
      </c>
      <c r="Z34" s="85">
        <v>2630</v>
      </c>
      <c r="AA34" s="85">
        <v>2680</v>
      </c>
      <c r="AB34" s="113"/>
      <c r="GM34" s="41"/>
      <c r="GN34" s="41"/>
    </row>
    <row r="35" spans="1:196" x14ac:dyDescent="0.35">
      <c r="A35" s="89" t="s">
        <v>27</v>
      </c>
      <c r="C35" s="85">
        <v>4230</v>
      </c>
      <c r="D35" s="85">
        <v>610</v>
      </c>
      <c r="E35" s="85">
        <v>820</v>
      </c>
      <c r="F35" s="85">
        <v>1070</v>
      </c>
      <c r="G35" s="85">
        <v>1340</v>
      </c>
      <c r="H35" s="85">
        <v>1550</v>
      </c>
      <c r="I35" s="85">
        <v>1720</v>
      </c>
      <c r="J35" s="85">
        <v>1880</v>
      </c>
      <c r="K35" s="85">
        <v>1990</v>
      </c>
      <c r="L35" s="85">
        <v>2080</v>
      </c>
      <c r="M35" s="85">
        <v>2170</v>
      </c>
      <c r="N35" s="85">
        <v>2250</v>
      </c>
      <c r="O35" s="85">
        <v>2220</v>
      </c>
      <c r="P35" s="85">
        <v>2240</v>
      </c>
      <c r="Q35" s="85">
        <v>2300</v>
      </c>
      <c r="R35" s="85">
        <v>2320</v>
      </c>
      <c r="S35" s="85">
        <v>2350</v>
      </c>
      <c r="T35" s="85">
        <v>2400</v>
      </c>
      <c r="U35" s="85">
        <v>2440</v>
      </c>
      <c r="V35" s="85">
        <v>2470</v>
      </c>
      <c r="W35" s="85">
        <v>2500</v>
      </c>
      <c r="X35" s="85">
        <v>2520</v>
      </c>
      <c r="Y35" s="85">
        <v>2540</v>
      </c>
      <c r="Z35" s="85">
        <v>2550</v>
      </c>
      <c r="AA35" s="85">
        <v>2650</v>
      </c>
      <c r="AB35" s="113"/>
      <c r="GM35" s="41"/>
      <c r="GN35" s="41"/>
    </row>
    <row r="36" spans="1:196" x14ac:dyDescent="0.35">
      <c r="A36" s="89" t="s">
        <v>28</v>
      </c>
      <c r="C36" s="85">
        <v>4300</v>
      </c>
      <c r="D36" s="85">
        <v>580</v>
      </c>
      <c r="E36" s="85">
        <v>800</v>
      </c>
      <c r="F36" s="85">
        <v>1060</v>
      </c>
      <c r="G36" s="85">
        <v>1350</v>
      </c>
      <c r="H36" s="85">
        <v>1590</v>
      </c>
      <c r="I36" s="85">
        <v>1760</v>
      </c>
      <c r="J36" s="85">
        <v>1910</v>
      </c>
      <c r="K36" s="85">
        <v>2010</v>
      </c>
      <c r="L36" s="85">
        <v>2110</v>
      </c>
      <c r="M36" s="85">
        <v>2180</v>
      </c>
      <c r="N36" s="85">
        <v>2260</v>
      </c>
      <c r="O36" s="85">
        <v>2230</v>
      </c>
      <c r="P36" s="85">
        <v>2250</v>
      </c>
      <c r="Q36" s="85">
        <v>2290</v>
      </c>
      <c r="R36" s="85">
        <v>2340</v>
      </c>
      <c r="S36" s="85">
        <v>2390</v>
      </c>
      <c r="T36" s="85">
        <v>2410</v>
      </c>
      <c r="U36" s="85">
        <v>2450</v>
      </c>
      <c r="V36" s="85">
        <v>2480</v>
      </c>
      <c r="W36" s="85">
        <v>2490</v>
      </c>
      <c r="X36" s="85">
        <v>2510</v>
      </c>
      <c r="Y36" s="85">
        <v>2540</v>
      </c>
      <c r="Z36" s="85">
        <v>2520</v>
      </c>
      <c r="AA36" s="85">
        <v>2610</v>
      </c>
      <c r="AB36" s="113"/>
      <c r="GM36" s="41"/>
      <c r="GN36" s="41"/>
    </row>
    <row r="37" spans="1:196" x14ac:dyDescent="0.35">
      <c r="A37" s="89" t="s">
        <v>29</v>
      </c>
      <c r="C37" s="85">
        <v>4060</v>
      </c>
      <c r="D37" s="85">
        <v>540</v>
      </c>
      <c r="E37" s="85">
        <v>710</v>
      </c>
      <c r="F37" s="85">
        <v>940</v>
      </c>
      <c r="G37" s="85">
        <v>1170</v>
      </c>
      <c r="H37" s="85">
        <v>1360</v>
      </c>
      <c r="I37" s="85">
        <v>1510</v>
      </c>
      <c r="J37" s="85">
        <v>1650</v>
      </c>
      <c r="K37" s="85">
        <v>1770</v>
      </c>
      <c r="L37" s="85">
        <v>1850</v>
      </c>
      <c r="M37" s="85">
        <v>1940</v>
      </c>
      <c r="N37" s="85">
        <v>1970</v>
      </c>
      <c r="O37" s="85">
        <v>1970</v>
      </c>
      <c r="P37" s="85">
        <v>1980</v>
      </c>
      <c r="Q37" s="85">
        <v>2020</v>
      </c>
      <c r="R37" s="85">
        <v>2070</v>
      </c>
      <c r="S37" s="85">
        <v>2110</v>
      </c>
      <c r="T37" s="85">
        <v>2140</v>
      </c>
      <c r="U37" s="85">
        <v>2160</v>
      </c>
      <c r="V37" s="85">
        <v>2170</v>
      </c>
      <c r="W37" s="85">
        <v>2210</v>
      </c>
      <c r="X37" s="85">
        <v>2220</v>
      </c>
      <c r="Y37" s="85">
        <v>2220</v>
      </c>
      <c r="Z37" s="85">
        <v>2240</v>
      </c>
      <c r="AA37" s="85">
        <v>2310</v>
      </c>
      <c r="AB37" s="113"/>
      <c r="GM37" s="41"/>
      <c r="GN37" s="41"/>
    </row>
    <row r="38" spans="1:196" x14ac:dyDescent="0.35">
      <c r="A38" s="89" t="s">
        <v>30</v>
      </c>
      <c r="C38" s="85">
        <v>3950</v>
      </c>
      <c r="D38" s="85">
        <v>490</v>
      </c>
      <c r="E38" s="85">
        <v>620</v>
      </c>
      <c r="F38" s="85">
        <v>900</v>
      </c>
      <c r="G38" s="85">
        <v>1100</v>
      </c>
      <c r="H38" s="85">
        <v>1320</v>
      </c>
      <c r="I38" s="85">
        <v>1460</v>
      </c>
      <c r="J38" s="85">
        <v>1590</v>
      </c>
      <c r="K38" s="85">
        <v>1690</v>
      </c>
      <c r="L38" s="85">
        <v>1750</v>
      </c>
      <c r="M38" s="85">
        <v>1790</v>
      </c>
      <c r="N38" s="85">
        <v>1840</v>
      </c>
      <c r="O38" s="85">
        <v>1820</v>
      </c>
      <c r="P38" s="85">
        <v>1810</v>
      </c>
      <c r="Q38" s="85">
        <v>1860</v>
      </c>
      <c r="R38" s="85">
        <v>1910</v>
      </c>
      <c r="S38" s="85">
        <v>1950</v>
      </c>
      <c r="T38" s="85">
        <v>1990</v>
      </c>
      <c r="U38" s="85">
        <v>2030</v>
      </c>
      <c r="V38" s="85">
        <v>2030</v>
      </c>
      <c r="W38" s="85">
        <v>2040</v>
      </c>
      <c r="X38" s="85">
        <v>2050</v>
      </c>
      <c r="Y38" s="85">
        <v>2090</v>
      </c>
      <c r="Z38" s="85">
        <v>2100</v>
      </c>
      <c r="AA38" s="85">
        <v>2200</v>
      </c>
      <c r="AB38" s="113"/>
      <c r="GM38" s="41"/>
      <c r="GN38" s="41"/>
    </row>
    <row r="39" spans="1:196" x14ac:dyDescent="0.35">
      <c r="A39" s="89" t="s">
        <v>31</v>
      </c>
      <c r="C39" s="85">
        <v>3720</v>
      </c>
      <c r="D39" s="85">
        <v>420</v>
      </c>
      <c r="E39" s="85">
        <v>570</v>
      </c>
      <c r="F39" s="85">
        <v>780</v>
      </c>
      <c r="G39" s="85">
        <v>990</v>
      </c>
      <c r="H39" s="85">
        <v>1150</v>
      </c>
      <c r="I39" s="85">
        <v>1260</v>
      </c>
      <c r="J39" s="85">
        <v>1370</v>
      </c>
      <c r="K39" s="85">
        <v>1460</v>
      </c>
      <c r="L39" s="85">
        <v>1520</v>
      </c>
      <c r="M39" s="85">
        <v>1600</v>
      </c>
      <c r="N39" s="85">
        <v>1620</v>
      </c>
      <c r="O39" s="85">
        <v>1580</v>
      </c>
      <c r="P39" s="85">
        <v>1610</v>
      </c>
      <c r="Q39" s="85">
        <v>1620</v>
      </c>
      <c r="R39" s="85">
        <v>1630</v>
      </c>
      <c r="S39" s="85">
        <v>1680</v>
      </c>
      <c r="T39" s="85">
        <v>1710</v>
      </c>
      <c r="U39" s="85">
        <v>1740</v>
      </c>
      <c r="V39" s="85">
        <v>1760</v>
      </c>
      <c r="W39" s="85">
        <v>1780</v>
      </c>
      <c r="X39" s="85">
        <v>1800</v>
      </c>
      <c r="Y39" s="85">
        <v>1810</v>
      </c>
      <c r="Z39" s="85">
        <v>1810</v>
      </c>
      <c r="AA39" s="85">
        <v>1910</v>
      </c>
      <c r="AB39" s="113"/>
      <c r="GM39" s="41"/>
      <c r="GN39" s="41"/>
    </row>
    <row r="40" spans="1:196" x14ac:dyDescent="0.35">
      <c r="A40" s="89" t="s">
        <v>32</v>
      </c>
      <c r="C40" s="85">
        <v>3670</v>
      </c>
      <c r="D40" s="85">
        <v>390</v>
      </c>
      <c r="E40" s="85">
        <v>510</v>
      </c>
      <c r="F40" s="85">
        <v>690</v>
      </c>
      <c r="G40" s="85">
        <v>890</v>
      </c>
      <c r="H40" s="85">
        <v>1040</v>
      </c>
      <c r="I40" s="85">
        <v>1150</v>
      </c>
      <c r="J40" s="85">
        <v>1260</v>
      </c>
      <c r="K40" s="85">
        <v>1310</v>
      </c>
      <c r="L40" s="85">
        <v>1370</v>
      </c>
      <c r="M40" s="85">
        <v>1420</v>
      </c>
      <c r="N40" s="85">
        <v>1450</v>
      </c>
      <c r="O40" s="85">
        <v>1400</v>
      </c>
      <c r="P40" s="85">
        <v>1410</v>
      </c>
      <c r="Q40" s="85">
        <v>1430</v>
      </c>
      <c r="R40" s="85">
        <v>1480</v>
      </c>
      <c r="S40" s="85">
        <v>1530</v>
      </c>
      <c r="T40" s="85">
        <v>1550</v>
      </c>
      <c r="U40" s="85">
        <v>1580</v>
      </c>
      <c r="V40" s="85">
        <v>1620</v>
      </c>
      <c r="W40" s="85">
        <v>1620</v>
      </c>
      <c r="X40" s="85">
        <v>1630</v>
      </c>
      <c r="Y40" s="85">
        <v>1650</v>
      </c>
      <c r="Z40" s="85">
        <v>1630</v>
      </c>
      <c r="AA40" s="85">
        <v>1740</v>
      </c>
      <c r="AB40" s="113"/>
      <c r="GM40" s="41"/>
      <c r="GN40" s="41"/>
    </row>
    <row r="41" spans="1:196" x14ac:dyDescent="0.35">
      <c r="A41" s="89" t="s">
        <v>33</v>
      </c>
      <c r="C41" s="85">
        <v>3550</v>
      </c>
      <c r="D41" s="85">
        <v>310</v>
      </c>
      <c r="E41" s="85">
        <v>410</v>
      </c>
      <c r="F41" s="85">
        <v>580</v>
      </c>
      <c r="G41" s="85">
        <v>720</v>
      </c>
      <c r="H41" s="85">
        <v>860</v>
      </c>
      <c r="I41" s="85">
        <v>960</v>
      </c>
      <c r="J41" s="85">
        <v>1050</v>
      </c>
      <c r="K41" s="85">
        <v>1100</v>
      </c>
      <c r="L41" s="85">
        <v>1150</v>
      </c>
      <c r="M41" s="85">
        <v>1200</v>
      </c>
      <c r="N41" s="85">
        <v>1200</v>
      </c>
      <c r="O41" s="85">
        <v>1190</v>
      </c>
      <c r="P41" s="85">
        <v>1210</v>
      </c>
      <c r="Q41" s="85">
        <v>1240</v>
      </c>
      <c r="R41" s="85">
        <v>1260</v>
      </c>
      <c r="S41" s="85">
        <v>1300</v>
      </c>
      <c r="T41" s="85">
        <v>1320</v>
      </c>
      <c r="U41" s="85">
        <v>1330</v>
      </c>
      <c r="V41" s="85">
        <v>1340</v>
      </c>
      <c r="W41" s="85">
        <v>1350</v>
      </c>
      <c r="X41" s="85">
        <v>1360</v>
      </c>
      <c r="Y41" s="85">
        <v>1360</v>
      </c>
      <c r="Z41" s="85">
        <v>1340</v>
      </c>
      <c r="AA41" s="85">
        <v>1410</v>
      </c>
      <c r="AB41" s="113"/>
      <c r="GM41" s="41"/>
      <c r="GN41" s="41"/>
    </row>
    <row r="42" spans="1:196" x14ac:dyDescent="0.35">
      <c r="A42" s="89" t="s">
        <v>34</v>
      </c>
      <c r="C42" s="85">
        <v>3550</v>
      </c>
      <c r="D42" s="85">
        <v>210</v>
      </c>
      <c r="E42" s="85">
        <v>330</v>
      </c>
      <c r="F42" s="85">
        <v>450</v>
      </c>
      <c r="G42" s="85">
        <v>600</v>
      </c>
      <c r="H42" s="85">
        <v>720</v>
      </c>
      <c r="I42" s="85">
        <v>800</v>
      </c>
      <c r="J42" s="85">
        <v>890</v>
      </c>
      <c r="K42" s="85">
        <v>960</v>
      </c>
      <c r="L42" s="85">
        <v>990</v>
      </c>
      <c r="M42" s="85">
        <v>1010</v>
      </c>
      <c r="N42" s="85">
        <v>1050</v>
      </c>
      <c r="O42" s="85">
        <v>1000</v>
      </c>
      <c r="P42" s="85">
        <v>1000</v>
      </c>
      <c r="Q42" s="85">
        <v>1000</v>
      </c>
      <c r="R42" s="85">
        <v>1020</v>
      </c>
      <c r="S42" s="85">
        <v>1060</v>
      </c>
      <c r="T42" s="85">
        <v>1080</v>
      </c>
      <c r="U42" s="85">
        <v>1100</v>
      </c>
      <c r="V42" s="85">
        <v>1110</v>
      </c>
      <c r="W42" s="85">
        <v>1110</v>
      </c>
      <c r="X42" s="85">
        <v>1110</v>
      </c>
      <c r="Y42" s="85">
        <v>1110</v>
      </c>
      <c r="Z42" s="85">
        <v>1110</v>
      </c>
      <c r="AA42" s="85">
        <v>1220</v>
      </c>
      <c r="AB42" s="113"/>
      <c r="GM42" s="41"/>
      <c r="GN42" s="41"/>
    </row>
    <row r="43" spans="1:196" x14ac:dyDescent="0.35">
      <c r="A43" s="89" t="s">
        <v>35</v>
      </c>
      <c r="C43" s="85">
        <v>3460</v>
      </c>
      <c r="D43" s="85">
        <v>200</v>
      </c>
      <c r="E43" s="85">
        <v>260</v>
      </c>
      <c r="F43" s="85">
        <v>350</v>
      </c>
      <c r="G43" s="85">
        <v>470</v>
      </c>
      <c r="H43" s="85">
        <v>550</v>
      </c>
      <c r="I43" s="85">
        <v>630</v>
      </c>
      <c r="J43" s="85">
        <v>670</v>
      </c>
      <c r="K43" s="85">
        <v>710</v>
      </c>
      <c r="L43" s="85">
        <v>730</v>
      </c>
      <c r="M43" s="85">
        <v>760</v>
      </c>
      <c r="N43" s="85">
        <v>750</v>
      </c>
      <c r="O43" s="85">
        <v>720</v>
      </c>
      <c r="P43" s="85">
        <v>720</v>
      </c>
      <c r="Q43" s="85">
        <v>730</v>
      </c>
      <c r="R43" s="85">
        <v>770</v>
      </c>
      <c r="S43" s="85">
        <v>780</v>
      </c>
      <c r="T43" s="85">
        <v>790</v>
      </c>
      <c r="U43" s="85">
        <v>810</v>
      </c>
      <c r="V43" s="85">
        <v>810</v>
      </c>
      <c r="W43" s="85">
        <v>810</v>
      </c>
      <c r="X43" s="85">
        <v>830</v>
      </c>
      <c r="Y43" s="85">
        <v>820</v>
      </c>
      <c r="Z43" s="85">
        <v>810</v>
      </c>
      <c r="AA43" s="85">
        <v>860</v>
      </c>
      <c r="AB43" s="113"/>
      <c r="GM43" s="41"/>
      <c r="GN43" s="41"/>
    </row>
    <row r="44" spans="1:196" x14ac:dyDescent="0.35">
      <c r="A44" s="89" t="s">
        <v>36</v>
      </c>
      <c r="C44" s="85">
        <v>3720</v>
      </c>
      <c r="D44" s="85">
        <v>140</v>
      </c>
      <c r="E44" s="85">
        <v>170</v>
      </c>
      <c r="F44" s="85">
        <v>250</v>
      </c>
      <c r="G44" s="85">
        <v>330</v>
      </c>
      <c r="H44" s="85">
        <v>400</v>
      </c>
      <c r="I44" s="85">
        <v>430</v>
      </c>
      <c r="J44" s="85">
        <v>460</v>
      </c>
      <c r="K44" s="85">
        <v>490</v>
      </c>
      <c r="L44" s="85">
        <v>510</v>
      </c>
      <c r="M44" s="85">
        <v>530</v>
      </c>
      <c r="N44" s="85">
        <v>540</v>
      </c>
      <c r="O44" s="85">
        <v>490</v>
      </c>
      <c r="P44" s="85">
        <v>500</v>
      </c>
      <c r="Q44" s="85">
        <v>490</v>
      </c>
      <c r="R44" s="85">
        <v>500</v>
      </c>
      <c r="S44" s="85">
        <v>500</v>
      </c>
      <c r="T44" s="85">
        <v>510</v>
      </c>
      <c r="U44" s="85">
        <v>510</v>
      </c>
      <c r="V44" s="85">
        <v>510</v>
      </c>
      <c r="W44" s="85">
        <v>500</v>
      </c>
      <c r="X44" s="85">
        <v>490</v>
      </c>
      <c r="Y44" s="85">
        <v>490</v>
      </c>
      <c r="Z44" s="85">
        <v>490</v>
      </c>
      <c r="AA44" s="85">
        <v>540</v>
      </c>
      <c r="AB44" s="113"/>
      <c r="GM44" s="41"/>
      <c r="GN44" s="41"/>
    </row>
    <row r="45" spans="1:196" x14ac:dyDescent="0.35">
      <c r="A45" s="89" t="s">
        <v>37</v>
      </c>
      <c r="C45" s="85">
        <v>3760</v>
      </c>
      <c r="D45" s="85">
        <v>70</v>
      </c>
      <c r="E45" s="85">
        <v>90</v>
      </c>
      <c r="F45" s="85">
        <v>140</v>
      </c>
      <c r="G45" s="85">
        <v>170</v>
      </c>
      <c r="H45" s="85">
        <v>220</v>
      </c>
      <c r="I45" s="85">
        <v>270</v>
      </c>
      <c r="J45" s="85">
        <v>290</v>
      </c>
      <c r="K45" s="85">
        <v>290</v>
      </c>
      <c r="L45" s="85">
        <v>300</v>
      </c>
      <c r="M45" s="85">
        <v>320</v>
      </c>
      <c r="N45" s="85">
        <v>320</v>
      </c>
      <c r="O45" s="85">
        <v>310</v>
      </c>
      <c r="P45" s="85">
        <v>300</v>
      </c>
      <c r="Q45" s="85">
        <v>310</v>
      </c>
      <c r="R45" s="85">
        <v>340</v>
      </c>
      <c r="S45" s="85">
        <v>360</v>
      </c>
      <c r="T45" s="85">
        <v>380</v>
      </c>
      <c r="U45" s="85">
        <v>380</v>
      </c>
      <c r="V45" s="85">
        <v>410</v>
      </c>
      <c r="W45" s="85">
        <v>410</v>
      </c>
      <c r="X45" s="85">
        <v>430</v>
      </c>
      <c r="Y45" s="85">
        <v>440</v>
      </c>
      <c r="Z45" s="85">
        <v>440</v>
      </c>
      <c r="AA45" s="85">
        <v>420</v>
      </c>
      <c r="AB45" s="113"/>
      <c r="GM45" s="41"/>
      <c r="GN45" s="41"/>
    </row>
    <row r="46" spans="1:196" x14ac:dyDescent="0.35">
      <c r="A46" s="110"/>
      <c r="B46" s="110"/>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3"/>
    </row>
    <row r="47" spans="1:196" ht="14.5" customHeight="1" x14ac:dyDescent="0.35">
      <c r="A47" s="89" t="s">
        <v>38</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row>
    <row r="48" spans="1:196"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19" ht="14.5" customHeight="1" x14ac:dyDescent="0.35">
      <c r="A49" s="89" t="s">
        <v>48</v>
      </c>
      <c r="B49" s="106"/>
      <c r="C49" s="106"/>
      <c r="D49" s="106"/>
      <c r="E49" s="106"/>
      <c r="F49" s="106"/>
      <c r="G49" s="106"/>
      <c r="H49" s="106"/>
      <c r="I49" s="106"/>
      <c r="J49" s="106"/>
      <c r="K49" s="106"/>
      <c r="L49" s="106"/>
      <c r="M49" s="106"/>
      <c r="N49" s="106"/>
      <c r="O49" s="106"/>
      <c r="P49" s="106"/>
      <c r="Q49" s="106"/>
      <c r="R49" s="106"/>
      <c r="S49" s="106"/>
    </row>
    <row r="50" spans="1:219" ht="14.5" customHeight="1" x14ac:dyDescent="0.35">
      <c r="A50" s="89" t="s">
        <v>40</v>
      </c>
      <c r="B50" s="89"/>
      <c r="C50" s="41"/>
      <c r="D50" s="41"/>
      <c r="E50" s="41"/>
      <c r="F50" s="41"/>
      <c r="J50" s="41"/>
      <c r="K50" s="41"/>
      <c r="O50" s="41"/>
      <c r="P50" s="41"/>
      <c r="GO50" s="89"/>
      <c r="GP50" s="89"/>
      <c r="GQ50" s="89"/>
      <c r="GR50" s="89"/>
      <c r="GS50" s="89"/>
      <c r="GT50" s="89"/>
      <c r="GU50" s="89"/>
      <c r="GV50" s="89"/>
      <c r="GW50" s="89"/>
      <c r="GX50" s="89"/>
      <c r="GY50" s="89"/>
      <c r="GZ50" s="89"/>
      <c r="HA50" s="89"/>
      <c r="HB50" s="89"/>
      <c r="HC50" s="89"/>
      <c r="HD50" s="89"/>
      <c r="HE50" s="89"/>
      <c r="HF50" s="89"/>
      <c r="HG50" s="89"/>
      <c r="HH50" s="89"/>
      <c r="HI50" s="89"/>
      <c r="HJ50" s="89"/>
      <c r="HK50" s="89"/>
    </row>
    <row r="51" spans="1:219" ht="14.5" customHeight="1" x14ac:dyDescent="0.35">
      <c r="A51" s="89" t="s">
        <v>41</v>
      </c>
      <c r="GO51" s="89"/>
      <c r="GP51" s="89"/>
      <c r="GQ51" s="89"/>
      <c r="GR51" s="89"/>
      <c r="GS51" s="89"/>
      <c r="GT51" s="89"/>
      <c r="GU51" s="89"/>
      <c r="GV51" s="89"/>
      <c r="GW51" s="89"/>
      <c r="GX51" s="89"/>
      <c r="GY51" s="89"/>
      <c r="GZ51" s="89"/>
      <c r="HA51" s="89"/>
      <c r="HB51" s="89"/>
      <c r="HC51" s="89"/>
      <c r="HD51" s="89"/>
      <c r="HE51" s="89"/>
      <c r="HF51" s="89"/>
      <c r="HG51" s="89"/>
      <c r="HH51" s="89"/>
      <c r="HI51" s="89"/>
      <c r="HJ51" s="89"/>
      <c r="HK51" s="89"/>
    </row>
    <row r="52" spans="1:219" ht="14.5" customHeight="1" x14ac:dyDescent="0.35">
      <c r="A52" s="89" t="s">
        <v>42</v>
      </c>
      <c r="GO52" s="89"/>
      <c r="GP52" s="89"/>
      <c r="GQ52" s="89"/>
      <c r="GR52" s="89"/>
      <c r="GS52" s="89"/>
      <c r="GT52" s="89"/>
      <c r="GU52" s="89"/>
      <c r="GV52" s="89"/>
      <c r="GW52" s="89"/>
      <c r="GX52" s="89"/>
      <c r="GY52" s="89"/>
      <c r="GZ52" s="89"/>
      <c r="HA52" s="89"/>
      <c r="HB52" s="89"/>
      <c r="HC52" s="89"/>
      <c r="HD52" s="89"/>
      <c r="HE52" s="89"/>
      <c r="HF52" s="89"/>
      <c r="HG52" s="89"/>
      <c r="HH52" s="89"/>
      <c r="HI52" s="89"/>
      <c r="HJ52" s="89"/>
      <c r="HK52" s="89"/>
    </row>
  </sheetData>
  <pageMargins left="0.7" right="0.7" top="0.75" bottom="0.75" header="0.3" footer="0.3"/>
  <pageSetup paperSize="9" scale="52"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O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5" width="9.453125" customWidth="1"/>
    <col min="256" max="256" width="15.54296875" customWidth="1"/>
    <col min="257" max="257" width="1.7265625" customWidth="1"/>
    <col min="258" max="258" width="10.81640625" customWidth="1"/>
    <col min="259" max="259" width="1.7265625" customWidth="1"/>
    <col min="260" max="271" width="9.453125" customWidth="1"/>
    <col min="512" max="512" width="15.54296875" customWidth="1"/>
    <col min="513" max="513" width="1.7265625" customWidth="1"/>
    <col min="514" max="514" width="10.81640625" customWidth="1"/>
    <col min="515" max="515" width="1.7265625" customWidth="1"/>
    <col min="516" max="527" width="9.453125" customWidth="1"/>
    <col min="768" max="768" width="15.54296875" customWidth="1"/>
    <col min="769" max="769" width="1.7265625" customWidth="1"/>
    <col min="770" max="770" width="10.81640625" customWidth="1"/>
    <col min="771" max="771" width="1.7265625" customWidth="1"/>
    <col min="772" max="783" width="9.453125" customWidth="1"/>
    <col min="1024" max="1024" width="15.54296875" customWidth="1"/>
    <col min="1025" max="1025" width="1.7265625" customWidth="1"/>
    <col min="1026" max="1026" width="10.81640625" customWidth="1"/>
    <col min="1027" max="1027" width="1.7265625" customWidth="1"/>
    <col min="1028" max="1039" width="9.453125" customWidth="1"/>
    <col min="1280" max="1280" width="15.54296875" customWidth="1"/>
    <col min="1281" max="1281" width="1.7265625" customWidth="1"/>
    <col min="1282" max="1282" width="10.81640625" customWidth="1"/>
    <col min="1283" max="1283" width="1.7265625" customWidth="1"/>
    <col min="1284" max="1295" width="9.453125" customWidth="1"/>
    <col min="1536" max="1536" width="15.54296875" customWidth="1"/>
    <col min="1537" max="1537" width="1.7265625" customWidth="1"/>
    <col min="1538" max="1538" width="10.81640625" customWidth="1"/>
    <col min="1539" max="1539" width="1.7265625" customWidth="1"/>
    <col min="1540" max="1551" width="9.453125" customWidth="1"/>
    <col min="1792" max="1792" width="15.54296875" customWidth="1"/>
    <col min="1793" max="1793" width="1.7265625" customWidth="1"/>
    <col min="1794" max="1794" width="10.81640625" customWidth="1"/>
    <col min="1795" max="1795" width="1.7265625" customWidth="1"/>
    <col min="1796" max="1807" width="9.453125" customWidth="1"/>
    <col min="2048" max="2048" width="15.54296875" customWidth="1"/>
    <col min="2049" max="2049" width="1.7265625" customWidth="1"/>
    <col min="2050" max="2050" width="10.81640625" customWidth="1"/>
    <col min="2051" max="2051" width="1.7265625" customWidth="1"/>
    <col min="2052" max="2063" width="9.453125" customWidth="1"/>
    <col min="2304" max="2304" width="15.54296875" customWidth="1"/>
    <col min="2305" max="2305" width="1.7265625" customWidth="1"/>
    <col min="2306" max="2306" width="10.81640625" customWidth="1"/>
    <col min="2307" max="2307" width="1.7265625" customWidth="1"/>
    <col min="2308" max="2319" width="9.453125" customWidth="1"/>
    <col min="2560" max="2560" width="15.54296875" customWidth="1"/>
    <col min="2561" max="2561" width="1.7265625" customWidth="1"/>
    <col min="2562" max="2562" width="10.81640625" customWidth="1"/>
    <col min="2563" max="2563" width="1.7265625" customWidth="1"/>
    <col min="2564" max="2575" width="9.453125" customWidth="1"/>
    <col min="2816" max="2816" width="15.54296875" customWidth="1"/>
    <col min="2817" max="2817" width="1.7265625" customWidth="1"/>
    <col min="2818" max="2818" width="10.81640625" customWidth="1"/>
    <col min="2819" max="2819" width="1.7265625" customWidth="1"/>
    <col min="2820" max="2831" width="9.453125" customWidth="1"/>
    <col min="3072" max="3072" width="15.54296875" customWidth="1"/>
    <col min="3073" max="3073" width="1.7265625" customWidth="1"/>
    <col min="3074" max="3074" width="10.81640625" customWidth="1"/>
    <col min="3075" max="3075" width="1.7265625" customWidth="1"/>
    <col min="3076" max="3087" width="9.453125" customWidth="1"/>
    <col min="3328" max="3328" width="15.54296875" customWidth="1"/>
    <col min="3329" max="3329" width="1.7265625" customWidth="1"/>
    <col min="3330" max="3330" width="10.81640625" customWidth="1"/>
    <col min="3331" max="3331" width="1.7265625" customWidth="1"/>
    <col min="3332" max="3343" width="9.453125" customWidth="1"/>
    <col min="3584" max="3584" width="15.54296875" customWidth="1"/>
    <col min="3585" max="3585" width="1.7265625" customWidth="1"/>
    <col min="3586" max="3586" width="10.81640625" customWidth="1"/>
    <col min="3587" max="3587" width="1.7265625" customWidth="1"/>
    <col min="3588" max="3599" width="9.453125" customWidth="1"/>
    <col min="3840" max="3840" width="15.54296875" customWidth="1"/>
    <col min="3841" max="3841" width="1.7265625" customWidth="1"/>
    <col min="3842" max="3842" width="10.81640625" customWidth="1"/>
    <col min="3843" max="3843" width="1.7265625" customWidth="1"/>
    <col min="3844" max="3855" width="9.453125" customWidth="1"/>
    <col min="4096" max="4096" width="15.54296875" customWidth="1"/>
    <col min="4097" max="4097" width="1.7265625" customWidth="1"/>
    <col min="4098" max="4098" width="10.81640625" customWidth="1"/>
    <col min="4099" max="4099" width="1.7265625" customWidth="1"/>
    <col min="4100" max="4111" width="9.453125" customWidth="1"/>
    <col min="4352" max="4352" width="15.54296875" customWidth="1"/>
    <col min="4353" max="4353" width="1.7265625" customWidth="1"/>
    <col min="4354" max="4354" width="10.81640625" customWidth="1"/>
    <col min="4355" max="4355" width="1.7265625" customWidth="1"/>
    <col min="4356" max="4367" width="9.453125" customWidth="1"/>
    <col min="4608" max="4608" width="15.54296875" customWidth="1"/>
    <col min="4609" max="4609" width="1.7265625" customWidth="1"/>
    <col min="4610" max="4610" width="10.81640625" customWidth="1"/>
    <col min="4611" max="4611" width="1.7265625" customWidth="1"/>
    <col min="4612" max="4623" width="9.453125" customWidth="1"/>
    <col min="4864" max="4864" width="15.54296875" customWidth="1"/>
    <col min="4865" max="4865" width="1.7265625" customWidth="1"/>
    <col min="4866" max="4866" width="10.81640625" customWidth="1"/>
    <col min="4867" max="4867" width="1.7265625" customWidth="1"/>
    <col min="4868" max="4879" width="9.453125" customWidth="1"/>
    <col min="5120" max="5120" width="15.54296875" customWidth="1"/>
    <col min="5121" max="5121" width="1.7265625" customWidth="1"/>
    <col min="5122" max="5122" width="10.81640625" customWidth="1"/>
    <col min="5123" max="5123" width="1.7265625" customWidth="1"/>
    <col min="5124" max="5135" width="9.453125" customWidth="1"/>
    <col min="5376" max="5376" width="15.54296875" customWidth="1"/>
    <col min="5377" max="5377" width="1.7265625" customWidth="1"/>
    <col min="5378" max="5378" width="10.81640625" customWidth="1"/>
    <col min="5379" max="5379" width="1.7265625" customWidth="1"/>
    <col min="5380" max="5391" width="9.453125" customWidth="1"/>
    <col min="5632" max="5632" width="15.54296875" customWidth="1"/>
    <col min="5633" max="5633" width="1.7265625" customWidth="1"/>
    <col min="5634" max="5634" width="10.81640625" customWidth="1"/>
    <col min="5635" max="5635" width="1.7265625" customWidth="1"/>
    <col min="5636" max="5647" width="9.453125" customWidth="1"/>
    <col min="5888" max="5888" width="15.54296875" customWidth="1"/>
    <col min="5889" max="5889" width="1.7265625" customWidth="1"/>
    <col min="5890" max="5890" width="10.81640625" customWidth="1"/>
    <col min="5891" max="5891" width="1.7265625" customWidth="1"/>
    <col min="5892" max="5903" width="9.453125" customWidth="1"/>
    <col min="6144" max="6144" width="15.54296875" customWidth="1"/>
    <col min="6145" max="6145" width="1.7265625" customWidth="1"/>
    <col min="6146" max="6146" width="10.81640625" customWidth="1"/>
    <col min="6147" max="6147" width="1.7265625" customWidth="1"/>
    <col min="6148" max="6159" width="9.453125" customWidth="1"/>
    <col min="6400" max="6400" width="15.54296875" customWidth="1"/>
    <col min="6401" max="6401" width="1.7265625" customWidth="1"/>
    <col min="6402" max="6402" width="10.81640625" customWidth="1"/>
    <col min="6403" max="6403" width="1.7265625" customWidth="1"/>
    <col min="6404" max="6415" width="9.453125" customWidth="1"/>
    <col min="6656" max="6656" width="15.54296875" customWidth="1"/>
    <col min="6657" max="6657" width="1.7265625" customWidth="1"/>
    <col min="6658" max="6658" width="10.81640625" customWidth="1"/>
    <col min="6659" max="6659" width="1.7265625" customWidth="1"/>
    <col min="6660" max="6671" width="9.453125" customWidth="1"/>
    <col min="6912" max="6912" width="15.54296875" customWidth="1"/>
    <col min="6913" max="6913" width="1.7265625" customWidth="1"/>
    <col min="6914" max="6914" width="10.81640625" customWidth="1"/>
    <col min="6915" max="6915" width="1.7265625" customWidth="1"/>
    <col min="6916" max="6927" width="9.453125" customWidth="1"/>
    <col min="7168" max="7168" width="15.54296875" customWidth="1"/>
    <col min="7169" max="7169" width="1.7265625" customWidth="1"/>
    <col min="7170" max="7170" width="10.81640625" customWidth="1"/>
    <col min="7171" max="7171" width="1.7265625" customWidth="1"/>
    <col min="7172" max="7183" width="9.453125" customWidth="1"/>
    <col min="7424" max="7424" width="15.54296875" customWidth="1"/>
    <col min="7425" max="7425" width="1.7265625" customWidth="1"/>
    <col min="7426" max="7426" width="10.81640625" customWidth="1"/>
    <col min="7427" max="7427" width="1.7265625" customWidth="1"/>
    <col min="7428" max="7439" width="9.453125" customWidth="1"/>
    <col min="7680" max="7680" width="15.54296875" customWidth="1"/>
    <col min="7681" max="7681" width="1.7265625" customWidth="1"/>
    <col min="7682" max="7682" width="10.81640625" customWidth="1"/>
    <col min="7683" max="7683" width="1.7265625" customWidth="1"/>
    <col min="7684" max="7695" width="9.453125" customWidth="1"/>
    <col min="7936" max="7936" width="15.54296875" customWidth="1"/>
    <col min="7937" max="7937" width="1.7265625" customWidth="1"/>
    <col min="7938" max="7938" width="10.81640625" customWidth="1"/>
    <col min="7939" max="7939" width="1.7265625" customWidth="1"/>
    <col min="7940" max="7951" width="9.453125" customWidth="1"/>
    <col min="8192" max="8192" width="15.54296875" customWidth="1"/>
    <col min="8193" max="8193" width="1.7265625" customWidth="1"/>
    <col min="8194" max="8194" width="10.81640625" customWidth="1"/>
    <col min="8195" max="8195" width="1.7265625" customWidth="1"/>
    <col min="8196" max="8207" width="9.453125" customWidth="1"/>
    <col min="8448" max="8448" width="15.54296875" customWidth="1"/>
    <col min="8449" max="8449" width="1.7265625" customWidth="1"/>
    <col min="8450" max="8450" width="10.81640625" customWidth="1"/>
    <col min="8451" max="8451" width="1.7265625" customWidth="1"/>
    <col min="8452" max="8463" width="9.453125" customWidth="1"/>
    <col min="8704" max="8704" width="15.54296875" customWidth="1"/>
    <col min="8705" max="8705" width="1.7265625" customWidth="1"/>
    <col min="8706" max="8706" width="10.81640625" customWidth="1"/>
    <col min="8707" max="8707" width="1.7265625" customWidth="1"/>
    <col min="8708" max="8719" width="9.453125" customWidth="1"/>
    <col min="8960" max="8960" width="15.54296875" customWidth="1"/>
    <col min="8961" max="8961" width="1.7265625" customWidth="1"/>
    <col min="8962" max="8962" width="10.81640625" customWidth="1"/>
    <col min="8963" max="8963" width="1.7265625" customWidth="1"/>
    <col min="8964" max="8975" width="9.453125" customWidth="1"/>
    <col min="9216" max="9216" width="15.54296875" customWidth="1"/>
    <col min="9217" max="9217" width="1.7265625" customWidth="1"/>
    <col min="9218" max="9218" width="10.81640625" customWidth="1"/>
    <col min="9219" max="9219" width="1.7265625" customWidth="1"/>
    <col min="9220" max="9231" width="9.453125" customWidth="1"/>
    <col min="9472" max="9472" width="15.54296875" customWidth="1"/>
    <col min="9473" max="9473" width="1.7265625" customWidth="1"/>
    <col min="9474" max="9474" width="10.81640625" customWidth="1"/>
    <col min="9475" max="9475" width="1.7265625" customWidth="1"/>
    <col min="9476" max="9487" width="9.453125" customWidth="1"/>
    <col min="9728" max="9728" width="15.54296875" customWidth="1"/>
    <col min="9729" max="9729" width="1.7265625" customWidth="1"/>
    <col min="9730" max="9730" width="10.81640625" customWidth="1"/>
    <col min="9731" max="9731" width="1.7265625" customWidth="1"/>
    <col min="9732" max="9743" width="9.453125" customWidth="1"/>
    <col min="9984" max="9984" width="15.54296875" customWidth="1"/>
    <col min="9985" max="9985" width="1.7265625" customWidth="1"/>
    <col min="9986" max="9986" width="10.81640625" customWidth="1"/>
    <col min="9987" max="9987" width="1.7265625" customWidth="1"/>
    <col min="9988" max="9999" width="9.453125" customWidth="1"/>
    <col min="10240" max="10240" width="15.54296875" customWidth="1"/>
    <col min="10241" max="10241" width="1.7265625" customWidth="1"/>
    <col min="10242" max="10242" width="10.81640625" customWidth="1"/>
    <col min="10243" max="10243" width="1.7265625" customWidth="1"/>
    <col min="10244" max="10255" width="9.453125" customWidth="1"/>
    <col min="10496" max="10496" width="15.54296875" customWidth="1"/>
    <col min="10497" max="10497" width="1.7265625" customWidth="1"/>
    <col min="10498" max="10498" width="10.81640625" customWidth="1"/>
    <col min="10499" max="10499" width="1.7265625" customWidth="1"/>
    <col min="10500" max="10511" width="9.453125" customWidth="1"/>
    <col min="10752" max="10752" width="15.54296875" customWidth="1"/>
    <col min="10753" max="10753" width="1.7265625" customWidth="1"/>
    <col min="10754" max="10754" width="10.81640625" customWidth="1"/>
    <col min="10755" max="10755" width="1.7265625" customWidth="1"/>
    <col min="10756" max="10767" width="9.453125" customWidth="1"/>
    <col min="11008" max="11008" width="15.54296875" customWidth="1"/>
    <col min="11009" max="11009" width="1.7265625" customWidth="1"/>
    <col min="11010" max="11010" width="10.81640625" customWidth="1"/>
    <col min="11011" max="11011" width="1.7265625" customWidth="1"/>
    <col min="11012" max="11023" width="9.453125" customWidth="1"/>
    <col min="11264" max="11264" width="15.54296875" customWidth="1"/>
    <col min="11265" max="11265" width="1.7265625" customWidth="1"/>
    <col min="11266" max="11266" width="10.81640625" customWidth="1"/>
    <col min="11267" max="11267" width="1.7265625" customWidth="1"/>
    <col min="11268" max="11279" width="9.453125" customWidth="1"/>
    <col min="11520" max="11520" width="15.54296875" customWidth="1"/>
    <col min="11521" max="11521" width="1.7265625" customWidth="1"/>
    <col min="11522" max="11522" width="10.81640625" customWidth="1"/>
    <col min="11523" max="11523" width="1.7265625" customWidth="1"/>
    <col min="11524" max="11535" width="9.453125" customWidth="1"/>
    <col min="11776" max="11776" width="15.54296875" customWidth="1"/>
    <col min="11777" max="11777" width="1.7265625" customWidth="1"/>
    <col min="11778" max="11778" width="10.81640625" customWidth="1"/>
    <col min="11779" max="11779" width="1.7265625" customWidth="1"/>
    <col min="11780" max="11791" width="9.453125" customWidth="1"/>
    <col min="12032" max="12032" width="15.54296875" customWidth="1"/>
    <col min="12033" max="12033" width="1.7265625" customWidth="1"/>
    <col min="12034" max="12034" width="10.81640625" customWidth="1"/>
    <col min="12035" max="12035" width="1.7265625" customWidth="1"/>
    <col min="12036" max="12047" width="9.453125" customWidth="1"/>
    <col min="12288" max="12288" width="15.54296875" customWidth="1"/>
    <col min="12289" max="12289" width="1.7265625" customWidth="1"/>
    <col min="12290" max="12290" width="10.81640625" customWidth="1"/>
    <col min="12291" max="12291" width="1.7265625" customWidth="1"/>
    <col min="12292" max="12303" width="9.453125" customWidth="1"/>
    <col min="12544" max="12544" width="15.54296875" customWidth="1"/>
    <col min="12545" max="12545" width="1.7265625" customWidth="1"/>
    <col min="12546" max="12546" width="10.81640625" customWidth="1"/>
    <col min="12547" max="12547" width="1.7265625" customWidth="1"/>
    <col min="12548" max="12559" width="9.453125" customWidth="1"/>
    <col min="12800" max="12800" width="15.54296875" customWidth="1"/>
    <col min="12801" max="12801" width="1.7265625" customWidth="1"/>
    <col min="12802" max="12802" width="10.81640625" customWidth="1"/>
    <col min="12803" max="12803" width="1.7265625" customWidth="1"/>
    <col min="12804" max="12815" width="9.453125" customWidth="1"/>
    <col min="13056" max="13056" width="15.54296875" customWidth="1"/>
    <col min="13057" max="13057" width="1.7265625" customWidth="1"/>
    <col min="13058" max="13058" width="10.81640625" customWidth="1"/>
    <col min="13059" max="13059" width="1.7265625" customWidth="1"/>
    <col min="13060" max="13071" width="9.453125" customWidth="1"/>
    <col min="13312" max="13312" width="15.54296875" customWidth="1"/>
    <col min="13313" max="13313" width="1.7265625" customWidth="1"/>
    <col min="13314" max="13314" width="10.81640625" customWidth="1"/>
    <col min="13315" max="13315" width="1.7265625" customWidth="1"/>
    <col min="13316" max="13327" width="9.453125" customWidth="1"/>
    <col min="13568" max="13568" width="15.54296875" customWidth="1"/>
    <col min="13569" max="13569" width="1.7265625" customWidth="1"/>
    <col min="13570" max="13570" width="10.81640625" customWidth="1"/>
    <col min="13571" max="13571" width="1.7265625" customWidth="1"/>
    <col min="13572" max="13583" width="9.453125" customWidth="1"/>
    <col min="13824" max="13824" width="15.54296875" customWidth="1"/>
    <col min="13825" max="13825" width="1.7265625" customWidth="1"/>
    <col min="13826" max="13826" width="10.81640625" customWidth="1"/>
    <col min="13827" max="13827" width="1.7265625" customWidth="1"/>
    <col min="13828" max="13839" width="9.453125" customWidth="1"/>
    <col min="14080" max="14080" width="15.54296875" customWidth="1"/>
    <col min="14081" max="14081" width="1.7265625" customWidth="1"/>
    <col min="14082" max="14082" width="10.81640625" customWidth="1"/>
    <col min="14083" max="14083" width="1.7265625" customWidth="1"/>
    <col min="14084" max="14095" width="9.453125" customWidth="1"/>
    <col min="14336" max="14336" width="15.54296875" customWidth="1"/>
    <col min="14337" max="14337" width="1.7265625" customWidth="1"/>
    <col min="14338" max="14338" width="10.81640625" customWidth="1"/>
    <col min="14339" max="14339" width="1.7265625" customWidth="1"/>
    <col min="14340" max="14351" width="9.453125" customWidth="1"/>
    <col min="14592" max="14592" width="15.54296875" customWidth="1"/>
    <col min="14593" max="14593" width="1.7265625" customWidth="1"/>
    <col min="14594" max="14594" width="10.81640625" customWidth="1"/>
    <col min="14595" max="14595" width="1.7265625" customWidth="1"/>
    <col min="14596" max="14607" width="9.453125" customWidth="1"/>
    <col min="14848" max="14848" width="15.54296875" customWidth="1"/>
    <col min="14849" max="14849" width="1.7265625" customWidth="1"/>
    <col min="14850" max="14850" width="10.81640625" customWidth="1"/>
    <col min="14851" max="14851" width="1.7265625" customWidth="1"/>
    <col min="14852" max="14863" width="9.453125" customWidth="1"/>
    <col min="15104" max="15104" width="15.54296875" customWidth="1"/>
    <col min="15105" max="15105" width="1.7265625" customWidth="1"/>
    <col min="15106" max="15106" width="10.81640625" customWidth="1"/>
    <col min="15107" max="15107" width="1.7265625" customWidth="1"/>
    <col min="15108" max="15119" width="9.453125" customWidth="1"/>
    <col min="15360" max="15360" width="15.54296875" customWidth="1"/>
    <col min="15361" max="15361" width="1.7265625" customWidth="1"/>
    <col min="15362" max="15362" width="10.81640625" customWidth="1"/>
    <col min="15363" max="15363" width="1.7265625" customWidth="1"/>
    <col min="15364" max="15375" width="9.453125" customWidth="1"/>
    <col min="15616" max="15616" width="15.54296875" customWidth="1"/>
    <col min="15617" max="15617" width="1.7265625" customWidth="1"/>
    <col min="15618" max="15618" width="10.81640625" customWidth="1"/>
    <col min="15619" max="15619" width="1.7265625" customWidth="1"/>
    <col min="15620" max="15631" width="9.453125" customWidth="1"/>
    <col min="15872" max="15872" width="15.54296875" customWidth="1"/>
    <col min="15873" max="15873" width="1.7265625" customWidth="1"/>
    <col min="15874" max="15874" width="10.81640625" customWidth="1"/>
    <col min="15875" max="15875" width="1.7265625" customWidth="1"/>
    <col min="15876" max="15887" width="9.453125" customWidth="1"/>
    <col min="16128" max="16128" width="15.54296875" customWidth="1"/>
    <col min="16129" max="16129" width="1.7265625" customWidth="1"/>
    <col min="16130" max="16130" width="10.81640625" customWidth="1"/>
    <col min="16131" max="16131" width="1.7265625" customWidth="1"/>
    <col min="16132" max="16143" width="9.453125" customWidth="1"/>
    <col min="16384" max="16384" width="9.1796875" customWidth="1"/>
  </cols>
  <sheetData>
    <row r="1" spans="1:200" x14ac:dyDescent="0.35">
      <c r="A1" s="49" t="s">
        <v>53</v>
      </c>
      <c r="B1" s="49"/>
      <c r="C1" s="51"/>
      <c r="D1" s="51"/>
      <c r="E1" s="51"/>
      <c r="F1" s="51"/>
      <c r="G1" s="51"/>
      <c r="H1" s="51"/>
      <c r="I1" s="51"/>
      <c r="J1" s="51"/>
      <c r="K1" s="51"/>
      <c r="L1" s="51"/>
      <c r="M1" s="51"/>
      <c r="N1" s="51"/>
      <c r="O1" s="51"/>
      <c r="P1" s="51"/>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row>
    <row r="2" spans="1:200" x14ac:dyDescent="0.35">
      <c r="A2" s="88" t="s">
        <v>305</v>
      </c>
      <c r="B2" s="42"/>
      <c r="C2" s="52"/>
      <c r="D2" s="52"/>
      <c r="E2" s="52"/>
      <c r="F2" s="52"/>
      <c r="G2" s="52"/>
      <c r="H2" s="52"/>
      <c r="I2" s="52"/>
      <c r="J2" s="52"/>
      <c r="K2" s="52"/>
      <c r="L2" s="52"/>
      <c r="M2" s="52"/>
      <c r="N2" s="52"/>
      <c r="O2" s="52"/>
      <c r="P2" s="51"/>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row>
    <row r="3" spans="1:200" ht="33.75" customHeight="1" x14ac:dyDescent="0.35">
      <c r="A3" s="40"/>
      <c r="B3" s="40"/>
      <c r="C3" s="67" t="s">
        <v>1</v>
      </c>
      <c r="D3" s="68" t="s">
        <v>51</v>
      </c>
      <c r="E3" s="69"/>
      <c r="F3" s="69"/>
      <c r="G3" s="43"/>
      <c r="H3" s="43"/>
      <c r="I3" s="43"/>
      <c r="J3" s="69"/>
      <c r="K3" s="69"/>
      <c r="L3" s="43"/>
      <c r="M3" s="43"/>
      <c r="N3" s="43"/>
      <c r="O3" s="69"/>
      <c r="GR3" s="41"/>
    </row>
    <row r="4" spans="1:200" x14ac:dyDescent="0.35">
      <c r="A4" s="38"/>
      <c r="B4" s="38"/>
      <c r="C4" s="38"/>
      <c r="D4" s="38">
        <v>1</v>
      </c>
      <c r="E4" s="38">
        <v>2</v>
      </c>
      <c r="F4" s="38">
        <v>3</v>
      </c>
      <c r="G4" s="38">
        <v>4</v>
      </c>
      <c r="H4" s="38">
        <v>5</v>
      </c>
      <c r="I4" s="38">
        <v>6</v>
      </c>
      <c r="J4" s="38">
        <v>7</v>
      </c>
      <c r="K4" s="38">
        <v>8</v>
      </c>
      <c r="L4" s="38">
        <v>9</v>
      </c>
      <c r="M4" s="38">
        <v>10</v>
      </c>
      <c r="N4" s="38">
        <v>11</v>
      </c>
      <c r="O4" s="38">
        <v>12</v>
      </c>
      <c r="GQ4" s="41"/>
      <c r="GR4" s="41"/>
    </row>
    <row r="5" spans="1:200" x14ac:dyDescent="0.35">
      <c r="D5" s="46"/>
      <c r="E5" s="46"/>
      <c r="F5" s="46"/>
      <c r="G5" s="46"/>
      <c r="H5" s="46"/>
      <c r="I5" s="46"/>
      <c r="J5" s="46"/>
      <c r="K5" s="46"/>
      <c r="L5" s="46"/>
      <c r="M5" s="46"/>
      <c r="N5" s="46"/>
      <c r="O5" s="46"/>
      <c r="GQ5" s="41"/>
      <c r="GR5" s="41"/>
    </row>
    <row r="6" spans="1:200" x14ac:dyDescent="0.35">
      <c r="C6" s="66" t="s">
        <v>5</v>
      </c>
      <c r="D6" s="46"/>
      <c r="E6" s="46"/>
      <c r="F6" s="46"/>
      <c r="G6" s="46"/>
      <c r="H6" s="46"/>
      <c r="I6" s="46"/>
      <c r="J6" s="46"/>
      <c r="K6" s="46"/>
      <c r="L6" s="46"/>
      <c r="M6" s="46"/>
      <c r="N6" s="46"/>
      <c r="O6" s="46"/>
      <c r="GQ6" s="41"/>
      <c r="GR6" s="41"/>
    </row>
    <row r="7" spans="1:200" x14ac:dyDescent="0.35">
      <c r="C7" s="66"/>
      <c r="D7" s="46"/>
      <c r="E7" s="46"/>
      <c r="F7" s="46"/>
      <c r="G7" s="46"/>
      <c r="H7" s="46"/>
      <c r="I7" s="46"/>
      <c r="J7" s="46"/>
      <c r="K7" s="46"/>
      <c r="L7" s="46"/>
      <c r="M7" s="46"/>
      <c r="N7" s="46"/>
      <c r="O7" s="46"/>
      <c r="GQ7" s="41"/>
      <c r="GR7" s="41"/>
    </row>
    <row r="8" spans="1:200" x14ac:dyDescent="0.35">
      <c r="D8" s="46"/>
      <c r="E8" s="46"/>
      <c r="F8" s="46"/>
      <c r="G8" s="46"/>
      <c r="H8" s="46"/>
      <c r="I8" s="46"/>
      <c r="J8" s="46"/>
      <c r="K8" s="46"/>
      <c r="L8" s="46"/>
      <c r="M8" s="46"/>
      <c r="N8" s="46"/>
      <c r="O8" s="46"/>
      <c r="GQ8" s="41"/>
      <c r="GR8" s="41"/>
    </row>
    <row r="9" spans="1:200" x14ac:dyDescent="0.35">
      <c r="A9" s="39" t="s">
        <v>1</v>
      </c>
      <c r="C9" s="73">
        <v>173820</v>
      </c>
      <c r="D9" s="73">
        <v>25660</v>
      </c>
      <c r="E9" s="73">
        <v>33840</v>
      </c>
      <c r="F9" s="73">
        <v>47530</v>
      </c>
      <c r="G9" s="73">
        <v>59950</v>
      </c>
      <c r="H9" s="73">
        <v>70850</v>
      </c>
      <c r="I9" s="73">
        <v>78280</v>
      </c>
      <c r="J9" s="73">
        <v>84070</v>
      </c>
      <c r="K9" s="73">
        <v>87940</v>
      </c>
      <c r="L9" s="73">
        <v>90820</v>
      </c>
      <c r="M9" s="73">
        <v>92920</v>
      </c>
      <c r="N9" s="73">
        <v>94740</v>
      </c>
      <c r="O9" s="73">
        <v>94590</v>
      </c>
      <c r="GP9" s="41"/>
      <c r="GQ9" s="41"/>
      <c r="GR9" s="41"/>
    </row>
    <row r="10" spans="1:200" x14ac:dyDescent="0.35">
      <c r="C10" s="73"/>
      <c r="D10" s="73"/>
      <c r="E10" s="73"/>
      <c r="F10" s="73"/>
      <c r="G10" s="73"/>
      <c r="H10" s="73"/>
      <c r="I10" s="73"/>
      <c r="J10" s="73"/>
      <c r="K10" s="73"/>
      <c r="L10" s="73"/>
      <c r="M10" s="73"/>
      <c r="N10" s="73"/>
      <c r="O10" s="73"/>
      <c r="GP10" s="41"/>
      <c r="GQ10" s="41"/>
      <c r="GR10" s="41"/>
    </row>
    <row r="11" spans="1:200" x14ac:dyDescent="0.35">
      <c r="A11" s="39" t="s">
        <v>6</v>
      </c>
      <c r="C11" s="73"/>
      <c r="D11" s="73"/>
      <c r="E11" s="73"/>
      <c r="F11" s="73"/>
      <c r="G11" s="73"/>
      <c r="H11" s="73"/>
      <c r="I11" s="73"/>
      <c r="J11" s="73"/>
      <c r="K11" s="73"/>
      <c r="L11" s="73"/>
      <c r="M11" s="73"/>
      <c r="N11" s="73"/>
      <c r="O11" s="73"/>
      <c r="GP11" s="41"/>
      <c r="GQ11" s="41"/>
      <c r="GR11" s="41"/>
    </row>
    <row r="12" spans="1:200" x14ac:dyDescent="0.35">
      <c r="A12" s="40" t="s">
        <v>7</v>
      </c>
      <c r="C12" s="73">
        <v>1660</v>
      </c>
      <c r="D12" s="73">
        <v>270</v>
      </c>
      <c r="E12" s="73">
        <v>350</v>
      </c>
      <c r="F12" s="73">
        <v>620</v>
      </c>
      <c r="G12" s="73">
        <v>760</v>
      </c>
      <c r="H12" s="73">
        <v>940</v>
      </c>
      <c r="I12" s="73">
        <v>1030</v>
      </c>
      <c r="J12" s="73">
        <v>1080</v>
      </c>
      <c r="K12" s="73">
        <v>1090</v>
      </c>
      <c r="L12" s="73">
        <v>1100</v>
      </c>
      <c r="M12" s="73">
        <v>1100</v>
      </c>
      <c r="N12" s="73">
        <v>1100</v>
      </c>
      <c r="O12" s="73">
        <v>1080</v>
      </c>
      <c r="GP12" s="41"/>
      <c r="GQ12" s="41"/>
      <c r="GR12" s="41"/>
    </row>
    <row r="13" spans="1:200" x14ac:dyDescent="0.35">
      <c r="A13" s="40" t="s">
        <v>8</v>
      </c>
      <c r="C13" s="73">
        <v>16500</v>
      </c>
      <c r="D13" s="73">
        <v>2600</v>
      </c>
      <c r="E13" s="73">
        <v>3590</v>
      </c>
      <c r="F13" s="73">
        <v>5560</v>
      </c>
      <c r="G13" s="73">
        <v>7260</v>
      </c>
      <c r="H13" s="73">
        <v>8920</v>
      </c>
      <c r="I13" s="73">
        <v>9920</v>
      </c>
      <c r="J13" s="73">
        <v>10620</v>
      </c>
      <c r="K13" s="73">
        <v>10960</v>
      </c>
      <c r="L13" s="73">
        <v>11120</v>
      </c>
      <c r="M13" s="73">
        <v>11150</v>
      </c>
      <c r="N13" s="73">
        <v>11170</v>
      </c>
      <c r="O13" s="73">
        <v>11110</v>
      </c>
      <c r="GP13" s="41"/>
      <c r="GQ13" s="41"/>
      <c r="GR13" s="41"/>
    </row>
    <row r="14" spans="1:200" x14ac:dyDescent="0.35">
      <c r="A14" s="40" t="s">
        <v>9</v>
      </c>
      <c r="C14" s="73">
        <v>26460</v>
      </c>
      <c r="D14" s="73">
        <v>4480</v>
      </c>
      <c r="E14" s="73">
        <v>6000</v>
      </c>
      <c r="F14" s="73">
        <v>8550</v>
      </c>
      <c r="G14" s="73">
        <v>10950</v>
      </c>
      <c r="H14" s="73">
        <v>13000</v>
      </c>
      <c r="I14" s="73">
        <v>14460</v>
      </c>
      <c r="J14" s="73">
        <v>15620</v>
      </c>
      <c r="K14" s="73">
        <v>16350</v>
      </c>
      <c r="L14" s="73">
        <v>16960</v>
      </c>
      <c r="M14" s="73">
        <v>17360</v>
      </c>
      <c r="N14" s="73">
        <v>17790</v>
      </c>
      <c r="O14" s="73">
        <v>17890</v>
      </c>
      <c r="GP14" s="41"/>
      <c r="GQ14" s="41"/>
      <c r="GR14" s="41"/>
    </row>
    <row r="15" spans="1:200" x14ac:dyDescent="0.35">
      <c r="A15" s="40" t="s">
        <v>10</v>
      </c>
      <c r="C15" s="73">
        <v>26610</v>
      </c>
      <c r="D15" s="73">
        <v>4160</v>
      </c>
      <c r="E15" s="73">
        <v>5290</v>
      </c>
      <c r="F15" s="73">
        <v>7470</v>
      </c>
      <c r="G15" s="73">
        <v>9480</v>
      </c>
      <c r="H15" s="73">
        <v>11180</v>
      </c>
      <c r="I15" s="73">
        <v>12420</v>
      </c>
      <c r="J15" s="73">
        <v>13350</v>
      </c>
      <c r="K15" s="73">
        <v>14070</v>
      </c>
      <c r="L15" s="73">
        <v>14660</v>
      </c>
      <c r="M15" s="73">
        <v>15080</v>
      </c>
      <c r="N15" s="73">
        <v>15610</v>
      </c>
      <c r="O15" s="73">
        <v>15960</v>
      </c>
      <c r="GP15" s="41"/>
      <c r="GQ15" s="41"/>
      <c r="GR15" s="41"/>
    </row>
    <row r="16" spans="1:200" x14ac:dyDescent="0.35">
      <c r="A16" s="40" t="s">
        <v>11</v>
      </c>
      <c r="C16" s="73">
        <v>21140</v>
      </c>
      <c r="D16" s="73">
        <v>3160</v>
      </c>
      <c r="E16" s="73">
        <v>4130</v>
      </c>
      <c r="F16" s="73">
        <v>5660</v>
      </c>
      <c r="G16" s="73">
        <v>7160</v>
      </c>
      <c r="H16" s="73">
        <v>8440</v>
      </c>
      <c r="I16" s="73">
        <v>9290</v>
      </c>
      <c r="J16" s="73">
        <v>10030</v>
      </c>
      <c r="K16" s="73">
        <v>10540</v>
      </c>
      <c r="L16" s="73">
        <v>10910</v>
      </c>
      <c r="M16" s="73">
        <v>11240</v>
      </c>
      <c r="N16" s="73">
        <v>11500</v>
      </c>
      <c r="O16" s="73">
        <v>11630</v>
      </c>
      <c r="GP16" s="41"/>
      <c r="GQ16" s="41"/>
      <c r="GR16" s="41"/>
    </row>
    <row r="17" spans="1:200" x14ac:dyDescent="0.35">
      <c r="A17" s="40" t="s">
        <v>12</v>
      </c>
      <c r="C17" s="73">
        <v>17200</v>
      </c>
      <c r="D17" s="73">
        <v>2600</v>
      </c>
      <c r="E17" s="73">
        <v>3470</v>
      </c>
      <c r="F17" s="73">
        <v>4720</v>
      </c>
      <c r="G17" s="73">
        <v>5870</v>
      </c>
      <c r="H17" s="73">
        <v>6820</v>
      </c>
      <c r="I17" s="73">
        <v>7520</v>
      </c>
      <c r="J17" s="73">
        <v>8070</v>
      </c>
      <c r="K17" s="73">
        <v>8460</v>
      </c>
      <c r="L17" s="73">
        <v>8750</v>
      </c>
      <c r="M17" s="73">
        <v>9000</v>
      </c>
      <c r="N17" s="73">
        <v>9150</v>
      </c>
      <c r="O17" s="73">
        <v>9200</v>
      </c>
      <c r="GP17" s="41"/>
      <c r="GQ17" s="41"/>
      <c r="GR17" s="41"/>
    </row>
    <row r="18" spans="1:200" x14ac:dyDescent="0.35">
      <c r="A18" s="40" t="s">
        <v>13</v>
      </c>
      <c r="C18" s="73">
        <v>15940</v>
      </c>
      <c r="D18" s="73">
        <v>2520</v>
      </c>
      <c r="E18" s="73">
        <v>3300</v>
      </c>
      <c r="F18" s="73">
        <v>4430</v>
      </c>
      <c r="G18" s="73">
        <v>5480</v>
      </c>
      <c r="H18" s="73">
        <v>6350</v>
      </c>
      <c r="I18" s="73">
        <v>6960</v>
      </c>
      <c r="J18" s="73">
        <v>7430</v>
      </c>
      <c r="K18" s="73">
        <v>7810</v>
      </c>
      <c r="L18" s="73">
        <v>8060</v>
      </c>
      <c r="M18" s="73">
        <v>8280</v>
      </c>
      <c r="N18" s="73">
        <v>8430</v>
      </c>
      <c r="O18" s="73">
        <v>8410</v>
      </c>
      <c r="GM18" s="41"/>
      <c r="GN18" s="41"/>
      <c r="GO18" s="41"/>
      <c r="GP18" s="41"/>
      <c r="GQ18" s="41"/>
      <c r="GR18" s="41"/>
    </row>
    <row r="19" spans="1:200" x14ac:dyDescent="0.35">
      <c r="A19" s="40" t="s">
        <v>14</v>
      </c>
      <c r="C19" s="73">
        <v>17180</v>
      </c>
      <c r="D19" s="73">
        <v>2570</v>
      </c>
      <c r="E19" s="73">
        <v>3380</v>
      </c>
      <c r="F19" s="73">
        <v>4630</v>
      </c>
      <c r="G19" s="73">
        <v>5690</v>
      </c>
      <c r="H19" s="73">
        <v>6640</v>
      </c>
      <c r="I19" s="73">
        <v>7310</v>
      </c>
      <c r="J19" s="73">
        <v>7820</v>
      </c>
      <c r="K19" s="73">
        <v>8160</v>
      </c>
      <c r="L19" s="73">
        <v>8430</v>
      </c>
      <c r="M19" s="73">
        <v>8650</v>
      </c>
      <c r="N19" s="73">
        <v>8790</v>
      </c>
      <c r="O19" s="73">
        <v>8620</v>
      </c>
      <c r="GM19" s="41"/>
      <c r="GN19" s="41"/>
      <c r="GO19" s="41"/>
      <c r="GP19" s="41"/>
      <c r="GQ19" s="41"/>
      <c r="GR19" s="41"/>
    </row>
    <row r="20" spans="1:200" x14ac:dyDescent="0.35">
      <c r="A20" s="40" t="s">
        <v>15</v>
      </c>
      <c r="C20" s="73">
        <v>14940</v>
      </c>
      <c r="D20" s="73">
        <v>2070</v>
      </c>
      <c r="E20" s="73">
        <v>2730</v>
      </c>
      <c r="F20" s="73">
        <v>3710</v>
      </c>
      <c r="G20" s="73">
        <v>4580</v>
      </c>
      <c r="H20" s="73">
        <v>5330</v>
      </c>
      <c r="I20" s="73">
        <v>5810</v>
      </c>
      <c r="J20" s="73">
        <v>6210</v>
      </c>
      <c r="K20" s="73">
        <v>6480</v>
      </c>
      <c r="L20" s="73">
        <v>6650</v>
      </c>
      <c r="M20" s="73">
        <v>6790</v>
      </c>
      <c r="N20" s="73">
        <v>6860</v>
      </c>
      <c r="O20" s="73">
        <v>6680</v>
      </c>
      <c r="GM20" s="41"/>
      <c r="GN20" s="41"/>
      <c r="GO20" s="41"/>
      <c r="GP20" s="41"/>
      <c r="GQ20" s="41"/>
      <c r="GR20" s="41"/>
    </row>
    <row r="21" spans="1:200" x14ac:dyDescent="0.35">
      <c r="A21" s="40" t="s">
        <v>44</v>
      </c>
      <c r="C21" s="73">
        <v>16190</v>
      </c>
      <c r="D21" s="73">
        <v>1230</v>
      </c>
      <c r="E21" s="73">
        <v>1590</v>
      </c>
      <c r="F21" s="73">
        <v>2190</v>
      </c>
      <c r="G21" s="73">
        <v>2730</v>
      </c>
      <c r="H21" s="73">
        <v>3250</v>
      </c>
      <c r="I21" s="73">
        <v>3580</v>
      </c>
      <c r="J21" s="73">
        <v>3850</v>
      </c>
      <c r="K21" s="73">
        <v>4020</v>
      </c>
      <c r="L21" s="73">
        <v>4190</v>
      </c>
      <c r="M21" s="73">
        <v>4270</v>
      </c>
      <c r="N21" s="73">
        <v>4340</v>
      </c>
      <c r="O21" s="73">
        <v>4010</v>
      </c>
      <c r="GM21" s="41"/>
      <c r="GN21" s="41"/>
      <c r="GO21" s="41"/>
      <c r="GP21" s="41"/>
      <c r="GQ21" s="41"/>
      <c r="GR21" s="41"/>
    </row>
    <row r="22" spans="1:200" x14ac:dyDescent="0.35">
      <c r="C22" s="73"/>
      <c r="D22" s="73"/>
      <c r="E22" s="73"/>
      <c r="F22" s="73"/>
      <c r="G22" s="73"/>
      <c r="H22" s="73"/>
      <c r="I22" s="73"/>
      <c r="J22" s="73"/>
      <c r="K22" s="73"/>
      <c r="L22" s="73"/>
      <c r="M22" s="73"/>
      <c r="N22" s="73"/>
      <c r="O22" s="73"/>
      <c r="GM22" s="41"/>
      <c r="GN22" s="41"/>
      <c r="GO22" s="41"/>
      <c r="GP22" s="41"/>
      <c r="GQ22" s="41"/>
      <c r="GR22" s="41"/>
    </row>
    <row r="23" spans="1:200" x14ac:dyDescent="0.35">
      <c r="A23" s="40" t="s">
        <v>16</v>
      </c>
      <c r="C23" s="73">
        <v>31130</v>
      </c>
      <c r="D23" s="73">
        <v>3310</v>
      </c>
      <c r="E23" s="73">
        <v>4320</v>
      </c>
      <c r="F23" s="73">
        <v>5890</v>
      </c>
      <c r="G23" s="73">
        <v>7310</v>
      </c>
      <c r="H23" s="73">
        <v>8580</v>
      </c>
      <c r="I23" s="73">
        <v>9390</v>
      </c>
      <c r="J23" s="73">
        <v>10060</v>
      </c>
      <c r="K23" s="73">
        <v>10500</v>
      </c>
      <c r="L23" s="73">
        <v>10840</v>
      </c>
      <c r="M23" s="73">
        <v>11060</v>
      </c>
      <c r="N23" s="73">
        <v>11200</v>
      </c>
      <c r="O23" s="73">
        <v>10680</v>
      </c>
      <c r="GM23" s="41"/>
      <c r="GN23" s="41"/>
      <c r="GO23" s="41"/>
      <c r="GP23" s="41"/>
      <c r="GQ23" s="41"/>
      <c r="GR23" s="41"/>
    </row>
    <row r="24" spans="1:200" x14ac:dyDescent="0.35">
      <c r="C24" s="73"/>
      <c r="D24" s="73"/>
      <c r="E24" s="73"/>
      <c r="F24" s="73"/>
      <c r="G24" s="73"/>
      <c r="H24" s="73"/>
      <c r="I24" s="73"/>
      <c r="J24" s="73"/>
      <c r="K24" s="73"/>
      <c r="L24" s="73"/>
      <c r="M24" s="73"/>
      <c r="N24" s="73"/>
      <c r="O24" s="73"/>
      <c r="GM24" s="41"/>
      <c r="GN24" s="41"/>
      <c r="GO24" s="41"/>
      <c r="GP24" s="41"/>
      <c r="GQ24" s="41"/>
      <c r="GR24" s="41"/>
    </row>
    <row r="25" spans="1:200" x14ac:dyDescent="0.35">
      <c r="A25" s="40" t="s">
        <v>17</v>
      </c>
      <c r="C25" s="73">
        <v>3180</v>
      </c>
      <c r="D25" s="73">
        <v>470</v>
      </c>
      <c r="E25" s="73">
        <v>620</v>
      </c>
      <c r="F25" s="73">
        <v>860</v>
      </c>
      <c r="G25" s="73">
        <v>1050</v>
      </c>
      <c r="H25" s="73">
        <v>1250</v>
      </c>
      <c r="I25" s="73">
        <v>1380</v>
      </c>
      <c r="J25" s="73">
        <v>1500</v>
      </c>
      <c r="K25" s="73">
        <v>1580</v>
      </c>
      <c r="L25" s="73">
        <v>1610</v>
      </c>
      <c r="M25" s="73">
        <v>1660</v>
      </c>
      <c r="N25" s="73">
        <v>1680</v>
      </c>
      <c r="O25" s="73">
        <v>1680</v>
      </c>
      <c r="GP25" s="41"/>
      <c r="GQ25" s="41"/>
      <c r="GR25" s="41"/>
    </row>
    <row r="26" spans="1:200" x14ac:dyDescent="0.35">
      <c r="A26" s="40" t="s">
        <v>18</v>
      </c>
      <c r="C26" s="73">
        <v>3100</v>
      </c>
      <c r="D26" s="73">
        <v>510</v>
      </c>
      <c r="E26" s="73">
        <v>630</v>
      </c>
      <c r="F26" s="73">
        <v>860</v>
      </c>
      <c r="G26" s="73">
        <v>1080</v>
      </c>
      <c r="H26" s="73">
        <v>1260</v>
      </c>
      <c r="I26" s="73">
        <v>1370</v>
      </c>
      <c r="J26" s="73">
        <v>1480</v>
      </c>
      <c r="K26" s="73">
        <v>1510</v>
      </c>
      <c r="L26" s="73">
        <v>1570</v>
      </c>
      <c r="M26" s="73">
        <v>1590</v>
      </c>
      <c r="N26" s="73">
        <v>1630</v>
      </c>
      <c r="O26" s="73">
        <v>1640</v>
      </c>
      <c r="GP26" s="41"/>
      <c r="GQ26" s="41"/>
      <c r="GR26" s="41"/>
    </row>
    <row r="27" spans="1:200" x14ac:dyDescent="0.35">
      <c r="A27" s="40" t="s">
        <v>19</v>
      </c>
      <c r="C27" s="73">
        <v>3080</v>
      </c>
      <c r="D27" s="73">
        <v>500</v>
      </c>
      <c r="E27" s="73">
        <v>640</v>
      </c>
      <c r="F27" s="73">
        <v>840</v>
      </c>
      <c r="G27" s="73">
        <v>1060</v>
      </c>
      <c r="H27" s="73">
        <v>1200</v>
      </c>
      <c r="I27" s="73">
        <v>1300</v>
      </c>
      <c r="J27" s="73">
        <v>1380</v>
      </c>
      <c r="K27" s="73">
        <v>1490</v>
      </c>
      <c r="L27" s="73">
        <v>1540</v>
      </c>
      <c r="M27" s="73">
        <v>1590</v>
      </c>
      <c r="N27" s="73">
        <v>1610</v>
      </c>
      <c r="O27" s="73">
        <v>1610</v>
      </c>
      <c r="GP27" s="41"/>
      <c r="GQ27" s="41"/>
      <c r="GR27" s="41"/>
    </row>
    <row r="28" spans="1:200" x14ac:dyDescent="0.35">
      <c r="A28" s="40" t="s">
        <v>20</v>
      </c>
      <c r="C28" s="73">
        <v>3270</v>
      </c>
      <c r="D28" s="73">
        <v>520</v>
      </c>
      <c r="E28" s="73">
        <v>680</v>
      </c>
      <c r="F28" s="73">
        <v>930</v>
      </c>
      <c r="G28" s="73">
        <v>1130</v>
      </c>
      <c r="H28" s="73">
        <v>1330</v>
      </c>
      <c r="I28" s="73">
        <v>1470</v>
      </c>
      <c r="J28" s="73">
        <v>1550</v>
      </c>
      <c r="K28" s="73">
        <v>1620</v>
      </c>
      <c r="L28" s="73">
        <v>1650</v>
      </c>
      <c r="M28" s="73">
        <v>1700</v>
      </c>
      <c r="N28" s="73">
        <v>1750</v>
      </c>
      <c r="O28" s="73">
        <v>1720</v>
      </c>
      <c r="GP28" s="41"/>
      <c r="GQ28" s="41"/>
      <c r="GR28" s="41"/>
    </row>
    <row r="29" spans="1:200" x14ac:dyDescent="0.35">
      <c r="A29" s="40" t="s">
        <v>21</v>
      </c>
      <c r="C29" s="73">
        <v>3320</v>
      </c>
      <c r="D29" s="73">
        <v>540</v>
      </c>
      <c r="E29" s="73">
        <v>720</v>
      </c>
      <c r="F29" s="73">
        <v>930</v>
      </c>
      <c r="G29" s="73">
        <v>1160</v>
      </c>
      <c r="H29" s="73">
        <v>1310</v>
      </c>
      <c r="I29" s="73">
        <v>1430</v>
      </c>
      <c r="J29" s="73">
        <v>1530</v>
      </c>
      <c r="K29" s="73">
        <v>1620</v>
      </c>
      <c r="L29" s="73">
        <v>1690</v>
      </c>
      <c r="M29" s="73">
        <v>1740</v>
      </c>
      <c r="N29" s="73">
        <v>1760</v>
      </c>
      <c r="O29" s="73">
        <v>1750</v>
      </c>
      <c r="GP29" s="41"/>
      <c r="GQ29" s="41"/>
      <c r="GR29" s="41"/>
    </row>
    <row r="30" spans="1:200" x14ac:dyDescent="0.35">
      <c r="A30" s="40" t="s">
        <v>22</v>
      </c>
      <c r="C30" s="73">
        <v>3410</v>
      </c>
      <c r="D30" s="73">
        <v>540</v>
      </c>
      <c r="E30" s="73">
        <v>730</v>
      </c>
      <c r="F30" s="73">
        <v>920</v>
      </c>
      <c r="G30" s="73">
        <v>1180</v>
      </c>
      <c r="H30" s="73">
        <v>1350</v>
      </c>
      <c r="I30" s="73">
        <v>1480</v>
      </c>
      <c r="J30" s="73">
        <v>1560</v>
      </c>
      <c r="K30" s="73">
        <v>1650</v>
      </c>
      <c r="L30" s="73">
        <v>1710</v>
      </c>
      <c r="M30" s="73">
        <v>1750</v>
      </c>
      <c r="N30" s="73">
        <v>1770</v>
      </c>
      <c r="O30" s="73">
        <v>1740</v>
      </c>
      <c r="GP30" s="41"/>
      <c r="GQ30" s="41"/>
      <c r="GR30" s="41"/>
    </row>
    <row r="31" spans="1:200" x14ac:dyDescent="0.35">
      <c r="A31" s="40" t="s">
        <v>23</v>
      </c>
      <c r="C31" s="73">
        <v>3400</v>
      </c>
      <c r="D31" s="73">
        <v>550</v>
      </c>
      <c r="E31" s="73">
        <v>680</v>
      </c>
      <c r="F31" s="73">
        <v>950</v>
      </c>
      <c r="G31" s="73">
        <v>1180</v>
      </c>
      <c r="H31" s="73">
        <v>1370</v>
      </c>
      <c r="I31" s="73">
        <v>1510</v>
      </c>
      <c r="J31" s="73">
        <v>1600</v>
      </c>
      <c r="K31" s="73">
        <v>1670</v>
      </c>
      <c r="L31" s="73">
        <v>1730</v>
      </c>
      <c r="M31" s="73">
        <v>1770</v>
      </c>
      <c r="N31" s="73">
        <v>1800</v>
      </c>
      <c r="O31" s="73">
        <v>1740</v>
      </c>
      <c r="GP31" s="41"/>
      <c r="GQ31" s="41"/>
      <c r="GR31" s="41"/>
    </row>
    <row r="32" spans="1:200" x14ac:dyDescent="0.35">
      <c r="A32" s="40" t="s">
        <v>24</v>
      </c>
      <c r="C32" s="73">
        <v>3670</v>
      </c>
      <c r="D32" s="73">
        <v>560</v>
      </c>
      <c r="E32" s="73">
        <v>700</v>
      </c>
      <c r="F32" s="73">
        <v>990</v>
      </c>
      <c r="G32" s="73">
        <v>1210</v>
      </c>
      <c r="H32" s="73">
        <v>1400</v>
      </c>
      <c r="I32" s="73">
        <v>1570</v>
      </c>
      <c r="J32" s="73">
        <v>1680</v>
      </c>
      <c r="K32" s="73">
        <v>1740</v>
      </c>
      <c r="L32" s="73">
        <v>1790</v>
      </c>
      <c r="M32" s="73">
        <v>1840</v>
      </c>
      <c r="N32" s="73">
        <v>1890</v>
      </c>
      <c r="O32" s="73">
        <v>1880</v>
      </c>
      <c r="GP32" s="41"/>
      <c r="GQ32" s="41"/>
      <c r="GR32" s="41"/>
    </row>
    <row r="33" spans="1:200" x14ac:dyDescent="0.35">
      <c r="A33" s="40" t="s">
        <v>25</v>
      </c>
      <c r="C33" s="73">
        <v>3400</v>
      </c>
      <c r="D33" s="73">
        <v>470</v>
      </c>
      <c r="E33" s="73">
        <v>620</v>
      </c>
      <c r="F33" s="73">
        <v>880</v>
      </c>
      <c r="G33" s="73">
        <v>1080</v>
      </c>
      <c r="H33" s="73">
        <v>1260</v>
      </c>
      <c r="I33" s="73">
        <v>1390</v>
      </c>
      <c r="J33" s="73">
        <v>1510</v>
      </c>
      <c r="K33" s="73">
        <v>1570</v>
      </c>
      <c r="L33" s="73">
        <v>1630</v>
      </c>
      <c r="M33" s="73">
        <v>1660</v>
      </c>
      <c r="N33" s="73">
        <v>1700</v>
      </c>
      <c r="O33" s="73">
        <v>1670</v>
      </c>
      <c r="GP33" s="41"/>
      <c r="GQ33" s="41"/>
      <c r="GR33" s="41"/>
    </row>
    <row r="34" spans="1:200" x14ac:dyDescent="0.35">
      <c r="A34" s="40" t="s">
        <v>26</v>
      </c>
      <c r="C34" s="73">
        <v>3300</v>
      </c>
      <c r="D34" s="73">
        <v>470</v>
      </c>
      <c r="E34" s="73">
        <v>660</v>
      </c>
      <c r="F34" s="73">
        <v>890</v>
      </c>
      <c r="G34" s="73">
        <v>1040</v>
      </c>
      <c r="H34" s="73">
        <v>1250</v>
      </c>
      <c r="I34" s="73">
        <v>1360</v>
      </c>
      <c r="J34" s="73">
        <v>1470</v>
      </c>
      <c r="K34" s="73">
        <v>1520</v>
      </c>
      <c r="L34" s="73">
        <v>1570</v>
      </c>
      <c r="M34" s="73">
        <v>1620</v>
      </c>
      <c r="N34" s="73">
        <v>1650</v>
      </c>
      <c r="O34" s="73">
        <v>1590</v>
      </c>
      <c r="GP34" s="41"/>
      <c r="GQ34" s="41"/>
      <c r="GR34" s="41"/>
    </row>
    <row r="35" spans="1:200" x14ac:dyDescent="0.35">
      <c r="A35" s="40" t="s">
        <v>27</v>
      </c>
      <c r="C35" s="73">
        <v>3100</v>
      </c>
      <c r="D35" s="73">
        <v>480</v>
      </c>
      <c r="E35" s="73">
        <v>610</v>
      </c>
      <c r="F35" s="73">
        <v>820</v>
      </c>
      <c r="G35" s="73">
        <v>1040</v>
      </c>
      <c r="H35" s="73">
        <v>1150</v>
      </c>
      <c r="I35" s="73">
        <v>1260</v>
      </c>
      <c r="J35" s="73">
        <v>1360</v>
      </c>
      <c r="K35" s="73">
        <v>1400</v>
      </c>
      <c r="L35" s="73">
        <v>1420</v>
      </c>
      <c r="M35" s="73">
        <v>1460</v>
      </c>
      <c r="N35" s="73">
        <v>1490</v>
      </c>
      <c r="O35" s="73">
        <v>1470</v>
      </c>
      <c r="GP35" s="41"/>
      <c r="GQ35" s="41"/>
      <c r="GR35" s="41"/>
    </row>
    <row r="36" spans="1:200" x14ac:dyDescent="0.35">
      <c r="A36" s="40" t="s">
        <v>28</v>
      </c>
      <c r="C36" s="73">
        <v>3070</v>
      </c>
      <c r="D36" s="73">
        <v>430</v>
      </c>
      <c r="E36" s="73">
        <v>570</v>
      </c>
      <c r="F36" s="73">
        <v>800</v>
      </c>
      <c r="G36" s="73">
        <v>970</v>
      </c>
      <c r="H36" s="73">
        <v>1140</v>
      </c>
      <c r="I36" s="73">
        <v>1230</v>
      </c>
      <c r="J36" s="73">
        <v>1320</v>
      </c>
      <c r="K36" s="73">
        <v>1380</v>
      </c>
      <c r="L36" s="73">
        <v>1430</v>
      </c>
      <c r="M36" s="73">
        <v>1440</v>
      </c>
      <c r="N36" s="73">
        <v>1460</v>
      </c>
      <c r="O36" s="73">
        <v>1420</v>
      </c>
      <c r="GP36" s="41"/>
      <c r="GQ36" s="41"/>
      <c r="GR36" s="41"/>
    </row>
    <row r="37" spans="1:200" x14ac:dyDescent="0.35">
      <c r="A37" s="40" t="s">
        <v>29</v>
      </c>
      <c r="C37" s="73">
        <v>3080</v>
      </c>
      <c r="D37" s="73">
        <v>450</v>
      </c>
      <c r="E37" s="73">
        <v>580</v>
      </c>
      <c r="F37" s="73">
        <v>780</v>
      </c>
      <c r="G37" s="73">
        <v>930</v>
      </c>
      <c r="H37" s="73">
        <v>1110</v>
      </c>
      <c r="I37" s="73">
        <v>1200</v>
      </c>
      <c r="J37" s="73">
        <v>1310</v>
      </c>
      <c r="K37" s="73">
        <v>1370</v>
      </c>
      <c r="L37" s="73">
        <v>1400</v>
      </c>
      <c r="M37" s="73">
        <v>1440</v>
      </c>
      <c r="N37" s="73">
        <v>1440</v>
      </c>
      <c r="O37" s="73">
        <v>1410</v>
      </c>
      <c r="GP37" s="41"/>
      <c r="GQ37" s="41"/>
      <c r="GR37" s="41"/>
    </row>
    <row r="38" spans="1:200" x14ac:dyDescent="0.35">
      <c r="A38" s="40" t="s">
        <v>30</v>
      </c>
      <c r="C38" s="73">
        <v>2980</v>
      </c>
      <c r="D38" s="73">
        <v>390</v>
      </c>
      <c r="E38" s="73">
        <v>530</v>
      </c>
      <c r="F38" s="73">
        <v>730</v>
      </c>
      <c r="G38" s="73">
        <v>890</v>
      </c>
      <c r="H38" s="73">
        <v>1040</v>
      </c>
      <c r="I38" s="73">
        <v>1140</v>
      </c>
      <c r="J38" s="73">
        <v>1210</v>
      </c>
      <c r="K38" s="73">
        <v>1250</v>
      </c>
      <c r="L38" s="73">
        <v>1280</v>
      </c>
      <c r="M38" s="73">
        <v>1320</v>
      </c>
      <c r="N38" s="73">
        <v>1320</v>
      </c>
      <c r="O38" s="73">
        <v>1290</v>
      </c>
      <c r="GP38" s="41"/>
      <c r="GQ38" s="41"/>
      <c r="GR38" s="41"/>
    </row>
    <row r="39" spans="1:200" x14ac:dyDescent="0.35">
      <c r="A39" s="40" t="s">
        <v>31</v>
      </c>
      <c r="C39" s="73">
        <v>2720</v>
      </c>
      <c r="D39" s="73">
        <v>330</v>
      </c>
      <c r="E39" s="73">
        <v>450</v>
      </c>
      <c r="F39" s="73">
        <v>580</v>
      </c>
      <c r="G39" s="73">
        <v>750</v>
      </c>
      <c r="H39" s="73">
        <v>890</v>
      </c>
      <c r="I39" s="73">
        <v>970</v>
      </c>
      <c r="J39" s="73">
        <v>1020</v>
      </c>
      <c r="K39" s="73">
        <v>1090</v>
      </c>
      <c r="L39" s="73">
        <v>1120</v>
      </c>
      <c r="M39" s="73">
        <v>1130</v>
      </c>
      <c r="N39" s="73">
        <v>1140</v>
      </c>
      <c r="O39" s="73">
        <v>1100</v>
      </c>
      <c r="GP39" s="41"/>
      <c r="GQ39" s="41"/>
      <c r="GR39" s="41"/>
    </row>
    <row r="40" spans="1:200" x14ac:dyDescent="0.35">
      <c r="A40" s="40" t="s">
        <v>32</v>
      </c>
      <c r="C40" s="73">
        <v>2810</v>
      </c>
      <c r="D40" s="73">
        <v>310</v>
      </c>
      <c r="E40" s="73">
        <v>410</v>
      </c>
      <c r="F40" s="73">
        <v>550</v>
      </c>
      <c r="G40" s="73">
        <v>680</v>
      </c>
      <c r="H40" s="73">
        <v>820</v>
      </c>
      <c r="I40" s="73">
        <v>880</v>
      </c>
      <c r="J40" s="73">
        <v>970</v>
      </c>
      <c r="K40" s="73">
        <v>1010</v>
      </c>
      <c r="L40" s="73">
        <v>1070</v>
      </c>
      <c r="M40" s="73">
        <v>1080</v>
      </c>
      <c r="N40" s="73">
        <v>1110</v>
      </c>
      <c r="O40" s="73">
        <v>1050</v>
      </c>
      <c r="GP40" s="41"/>
      <c r="GQ40" s="41"/>
      <c r="GR40" s="41"/>
    </row>
    <row r="41" spans="1:200" x14ac:dyDescent="0.35">
      <c r="A41" s="40" t="s">
        <v>33</v>
      </c>
      <c r="C41" s="73">
        <v>2630</v>
      </c>
      <c r="D41" s="73">
        <v>290</v>
      </c>
      <c r="E41" s="73">
        <v>360</v>
      </c>
      <c r="F41" s="73">
        <v>500</v>
      </c>
      <c r="G41" s="73">
        <v>620</v>
      </c>
      <c r="H41" s="73">
        <v>700</v>
      </c>
      <c r="I41" s="73">
        <v>810</v>
      </c>
      <c r="J41" s="73">
        <v>850</v>
      </c>
      <c r="K41" s="73">
        <v>900</v>
      </c>
      <c r="L41" s="73">
        <v>940</v>
      </c>
      <c r="M41" s="73">
        <v>930</v>
      </c>
      <c r="N41" s="73">
        <v>960</v>
      </c>
      <c r="O41" s="73">
        <v>900</v>
      </c>
      <c r="GP41" s="41"/>
      <c r="GQ41" s="41"/>
      <c r="GR41" s="41"/>
    </row>
    <row r="42" spans="1:200" x14ac:dyDescent="0.35">
      <c r="A42" s="40" t="s">
        <v>34</v>
      </c>
      <c r="C42" s="73">
        <v>2550</v>
      </c>
      <c r="D42" s="73">
        <v>240</v>
      </c>
      <c r="E42" s="73">
        <v>310</v>
      </c>
      <c r="F42" s="73">
        <v>410</v>
      </c>
      <c r="G42" s="73">
        <v>540</v>
      </c>
      <c r="H42" s="73">
        <v>630</v>
      </c>
      <c r="I42" s="73">
        <v>690</v>
      </c>
      <c r="J42" s="73">
        <v>740</v>
      </c>
      <c r="K42" s="73">
        <v>750</v>
      </c>
      <c r="L42" s="73">
        <v>810</v>
      </c>
      <c r="M42" s="73">
        <v>830</v>
      </c>
      <c r="N42" s="73">
        <v>830</v>
      </c>
      <c r="O42" s="73">
        <v>780</v>
      </c>
      <c r="GP42" s="41"/>
      <c r="GQ42" s="41"/>
      <c r="GR42" s="41"/>
    </row>
    <row r="43" spans="1:200" x14ac:dyDescent="0.35">
      <c r="A43" s="40" t="s">
        <v>35</v>
      </c>
      <c r="C43" s="73">
        <v>2350</v>
      </c>
      <c r="D43" s="73">
        <v>180</v>
      </c>
      <c r="E43" s="73">
        <v>230</v>
      </c>
      <c r="F43" s="73">
        <v>320</v>
      </c>
      <c r="G43" s="73">
        <v>400</v>
      </c>
      <c r="H43" s="73">
        <v>480</v>
      </c>
      <c r="I43" s="73">
        <v>530</v>
      </c>
      <c r="J43" s="73">
        <v>570</v>
      </c>
      <c r="K43" s="73">
        <v>590</v>
      </c>
      <c r="L43" s="73">
        <v>610</v>
      </c>
      <c r="M43" s="73">
        <v>620</v>
      </c>
      <c r="N43" s="73">
        <v>630</v>
      </c>
      <c r="O43" s="73">
        <v>580</v>
      </c>
      <c r="GP43" s="41"/>
      <c r="GQ43" s="41"/>
      <c r="GR43" s="41"/>
    </row>
    <row r="44" spans="1:200" x14ac:dyDescent="0.35">
      <c r="A44" s="40" t="s">
        <v>36</v>
      </c>
      <c r="C44" s="73">
        <v>2400</v>
      </c>
      <c r="D44" s="73">
        <v>140</v>
      </c>
      <c r="E44" s="73">
        <v>170</v>
      </c>
      <c r="F44" s="73">
        <v>260</v>
      </c>
      <c r="G44" s="73">
        <v>310</v>
      </c>
      <c r="H44" s="73">
        <v>350</v>
      </c>
      <c r="I44" s="73">
        <v>380</v>
      </c>
      <c r="J44" s="73">
        <v>420</v>
      </c>
      <c r="K44" s="73">
        <v>440</v>
      </c>
      <c r="L44" s="73">
        <v>450</v>
      </c>
      <c r="M44" s="73">
        <v>460</v>
      </c>
      <c r="N44" s="73">
        <v>470</v>
      </c>
      <c r="O44" s="73">
        <v>400</v>
      </c>
      <c r="GP44" s="41"/>
      <c r="GQ44" s="41"/>
      <c r="GR44" s="41"/>
    </row>
    <row r="45" spans="1:200" x14ac:dyDescent="0.35">
      <c r="A45" s="40" t="s">
        <v>37</v>
      </c>
      <c r="C45" s="73">
        <v>3460</v>
      </c>
      <c r="D45" s="73">
        <v>80</v>
      </c>
      <c r="E45" s="73">
        <v>110</v>
      </c>
      <c r="F45" s="73">
        <v>150</v>
      </c>
      <c r="G45" s="73">
        <v>200</v>
      </c>
      <c r="H45" s="73">
        <v>260</v>
      </c>
      <c r="I45" s="73">
        <v>290</v>
      </c>
      <c r="J45" s="73">
        <v>310</v>
      </c>
      <c r="K45" s="73">
        <v>310</v>
      </c>
      <c r="L45" s="73">
        <v>320</v>
      </c>
      <c r="M45" s="73">
        <v>350</v>
      </c>
      <c r="N45" s="73">
        <v>350</v>
      </c>
      <c r="O45" s="73">
        <v>310</v>
      </c>
      <c r="GP45" s="41"/>
      <c r="GQ45" s="41"/>
      <c r="GR45" s="41"/>
    </row>
    <row r="46" spans="1:200" x14ac:dyDescent="0.35">
      <c r="A46" s="36"/>
      <c r="B46" s="36"/>
      <c r="C46" s="60"/>
      <c r="D46" s="60"/>
      <c r="E46" s="60"/>
      <c r="F46" s="60"/>
      <c r="G46" s="60"/>
      <c r="H46" s="60"/>
      <c r="I46" s="60"/>
      <c r="J46" s="60"/>
      <c r="K46" s="60"/>
      <c r="L46" s="60"/>
      <c r="M46" s="60"/>
      <c r="N46" s="60"/>
      <c r="O46" s="60"/>
    </row>
    <row r="47" spans="1:200" ht="14.5" customHeight="1" x14ac:dyDescent="0.35">
      <c r="A47" s="40" t="s">
        <v>38</v>
      </c>
      <c r="B47" s="46"/>
      <c r="C47" s="46"/>
      <c r="D47" s="46"/>
      <c r="E47" s="46"/>
      <c r="F47" s="46"/>
      <c r="G47" s="46"/>
      <c r="H47" s="46"/>
      <c r="I47" s="46"/>
      <c r="J47" s="46"/>
      <c r="K47" s="46"/>
      <c r="L47" s="46"/>
      <c r="M47" s="46"/>
      <c r="N47" s="46"/>
      <c r="O47" s="46"/>
    </row>
    <row r="48" spans="1:200"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23" ht="14.5" customHeight="1" x14ac:dyDescent="0.35">
      <c r="A49" s="40" t="s">
        <v>48</v>
      </c>
      <c r="B49" s="40"/>
      <c r="C49" s="41"/>
      <c r="D49" s="41"/>
      <c r="E49" s="41"/>
      <c r="F49" s="41"/>
      <c r="J49" s="41"/>
      <c r="K49" s="41"/>
      <c r="O49" s="41"/>
      <c r="GS49" s="40"/>
      <c r="GT49" s="40"/>
      <c r="GU49" s="40"/>
      <c r="GV49" s="40"/>
      <c r="GW49" s="40"/>
      <c r="GX49" s="40"/>
      <c r="GY49" s="40"/>
      <c r="GZ49" s="40"/>
      <c r="HA49" s="40"/>
      <c r="HB49" s="40"/>
      <c r="HC49" s="40"/>
      <c r="HD49" s="40"/>
      <c r="HE49" s="40"/>
      <c r="HF49" s="40"/>
      <c r="HG49" s="40"/>
      <c r="HH49" s="40"/>
      <c r="HI49" s="40"/>
      <c r="HJ49" s="40"/>
      <c r="HK49" s="40"/>
      <c r="HL49" s="40"/>
      <c r="HM49" s="40"/>
      <c r="HN49" s="40"/>
      <c r="HO49" s="40"/>
    </row>
    <row r="50" spans="1:223" ht="14.5" customHeight="1" x14ac:dyDescent="0.35">
      <c r="A50" s="40" t="s">
        <v>40</v>
      </c>
      <c r="GS50" s="40"/>
      <c r="GT50" s="40"/>
      <c r="GU50" s="40"/>
      <c r="GV50" s="40"/>
      <c r="GW50" s="40"/>
      <c r="GX50" s="40"/>
      <c r="GY50" s="40"/>
      <c r="GZ50" s="40"/>
      <c r="HA50" s="40"/>
      <c r="HB50" s="40"/>
      <c r="HC50" s="40"/>
      <c r="HD50" s="40"/>
      <c r="HE50" s="40"/>
      <c r="HF50" s="40"/>
      <c r="HG50" s="40"/>
      <c r="HH50" s="40"/>
      <c r="HI50" s="40"/>
      <c r="HJ50" s="40"/>
      <c r="HK50" s="40"/>
      <c r="HL50" s="40"/>
      <c r="HM50" s="40"/>
      <c r="HN50" s="40"/>
      <c r="HO50" s="40"/>
    </row>
    <row r="51" spans="1:223" ht="14.5" customHeight="1" x14ac:dyDescent="0.35">
      <c r="A51" s="40" t="s">
        <v>41</v>
      </c>
      <c r="GS51" s="40"/>
      <c r="GT51" s="40"/>
      <c r="GU51" s="40"/>
      <c r="GV51" s="40"/>
      <c r="GW51" s="40"/>
      <c r="GX51" s="40"/>
      <c r="GY51" s="40"/>
      <c r="GZ51" s="40"/>
      <c r="HA51" s="40"/>
      <c r="HB51" s="40"/>
      <c r="HC51" s="40"/>
      <c r="HD51" s="40"/>
      <c r="HE51" s="40"/>
      <c r="HF51" s="40"/>
      <c r="HG51" s="40"/>
      <c r="HH51" s="40"/>
      <c r="HI51" s="40"/>
      <c r="HJ51" s="40"/>
      <c r="HK51" s="40"/>
      <c r="HL51" s="40"/>
      <c r="HM51" s="40"/>
      <c r="HN51" s="40"/>
      <c r="HO51" s="40"/>
    </row>
    <row r="52" spans="1:223" ht="14.5" customHeight="1" x14ac:dyDescent="0.35">
      <c r="A52" s="40" t="s">
        <v>42</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6"/>
  <sheetViews>
    <sheetView showGridLines="0" zoomScaleNormal="100" workbookViewId="0"/>
  </sheetViews>
  <sheetFormatPr defaultColWidth="10.7265625" defaultRowHeight="14.5" x14ac:dyDescent="0.35"/>
  <cols>
    <col min="1" max="1" width="16.7265625" customWidth="1"/>
    <col min="2" max="2" width="123.26953125" customWidth="1"/>
    <col min="257" max="257" width="11" customWidth="1"/>
    <col min="258" max="258" width="110.453125" customWidth="1"/>
    <col min="513" max="513" width="11" customWidth="1"/>
    <col min="514" max="514" width="110.453125" customWidth="1"/>
    <col min="769" max="769" width="11" customWidth="1"/>
    <col min="770" max="770" width="110.453125" customWidth="1"/>
    <col min="1025" max="1025" width="11" customWidth="1"/>
    <col min="1026" max="1026" width="110.453125" customWidth="1"/>
    <col min="1281" max="1281" width="11" customWidth="1"/>
    <col min="1282" max="1282" width="110.453125" customWidth="1"/>
    <col min="1537" max="1537" width="11" customWidth="1"/>
    <col min="1538" max="1538" width="110.453125" customWidth="1"/>
    <col min="1793" max="1793" width="11" customWidth="1"/>
    <col min="1794" max="1794" width="110.453125" customWidth="1"/>
    <col min="2049" max="2049" width="11" customWidth="1"/>
    <col min="2050" max="2050" width="110.453125" customWidth="1"/>
    <col min="2305" max="2305" width="11" customWidth="1"/>
    <col min="2306" max="2306" width="110.453125" customWidth="1"/>
    <col min="2561" max="2561" width="11" customWidth="1"/>
    <col min="2562" max="2562" width="110.453125" customWidth="1"/>
    <col min="2817" max="2817" width="11" customWidth="1"/>
    <col min="2818" max="2818" width="110.453125" customWidth="1"/>
    <col min="3073" max="3073" width="11" customWidth="1"/>
    <col min="3074" max="3074" width="110.453125" customWidth="1"/>
    <col min="3329" max="3329" width="11" customWidth="1"/>
    <col min="3330" max="3330" width="110.453125" customWidth="1"/>
    <col min="3585" max="3585" width="11" customWidth="1"/>
    <col min="3586" max="3586" width="110.453125" customWidth="1"/>
    <col min="3841" max="3841" width="11" customWidth="1"/>
    <col min="3842" max="3842" width="110.453125" customWidth="1"/>
    <col min="4097" max="4097" width="11" customWidth="1"/>
    <col min="4098" max="4098" width="110.453125" customWidth="1"/>
    <col min="4353" max="4353" width="11" customWidth="1"/>
    <col min="4354" max="4354" width="110.453125" customWidth="1"/>
    <col min="4609" max="4609" width="11" customWidth="1"/>
    <col min="4610" max="4610" width="110.453125" customWidth="1"/>
    <col min="4865" max="4865" width="11" customWidth="1"/>
    <col min="4866" max="4866" width="110.453125" customWidth="1"/>
    <col min="5121" max="5121" width="11" customWidth="1"/>
    <col min="5122" max="5122" width="110.453125" customWidth="1"/>
    <col min="5377" max="5377" width="11" customWidth="1"/>
    <col min="5378" max="5378" width="110.453125" customWidth="1"/>
    <col min="5633" max="5633" width="11" customWidth="1"/>
    <col min="5634" max="5634" width="110.453125" customWidth="1"/>
    <col min="5889" max="5889" width="11" customWidth="1"/>
    <col min="5890" max="5890" width="110.453125" customWidth="1"/>
    <col min="6145" max="6145" width="11" customWidth="1"/>
    <col min="6146" max="6146" width="110.453125" customWidth="1"/>
    <col min="6401" max="6401" width="11" customWidth="1"/>
    <col min="6402" max="6402" width="110.453125" customWidth="1"/>
    <col min="6657" max="6657" width="11" customWidth="1"/>
    <col min="6658" max="6658" width="110.453125" customWidth="1"/>
    <col min="6913" max="6913" width="11" customWidth="1"/>
    <col min="6914" max="6914" width="110.453125" customWidth="1"/>
    <col min="7169" max="7169" width="11" customWidth="1"/>
    <col min="7170" max="7170" width="110.453125" customWidth="1"/>
    <col min="7425" max="7425" width="11" customWidth="1"/>
    <col min="7426" max="7426" width="110.453125" customWidth="1"/>
    <col min="7681" max="7681" width="11" customWidth="1"/>
    <col min="7682" max="7682" width="110.453125" customWidth="1"/>
    <col min="7937" max="7937" width="11" customWidth="1"/>
    <col min="7938" max="7938" width="110.453125" customWidth="1"/>
    <col min="8193" max="8193" width="11" customWidth="1"/>
    <col min="8194" max="8194" width="110.453125" customWidth="1"/>
    <col min="8449" max="8449" width="11" customWidth="1"/>
    <col min="8450" max="8450" width="110.453125" customWidth="1"/>
    <col min="8705" max="8705" width="11" customWidth="1"/>
    <col min="8706" max="8706" width="110.453125" customWidth="1"/>
    <col min="8961" max="8961" width="11" customWidth="1"/>
    <col min="8962" max="8962" width="110.453125" customWidth="1"/>
    <col min="9217" max="9217" width="11" customWidth="1"/>
    <col min="9218" max="9218" width="110.453125" customWidth="1"/>
    <col min="9473" max="9473" width="11" customWidth="1"/>
    <col min="9474" max="9474" width="110.453125" customWidth="1"/>
    <col min="9729" max="9729" width="11" customWidth="1"/>
    <col min="9730" max="9730" width="110.453125" customWidth="1"/>
    <col min="9985" max="9985" width="11" customWidth="1"/>
    <col min="9986" max="9986" width="110.453125" customWidth="1"/>
    <col min="10241" max="10241" width="11" customWidth="1"/>
    <col min="10242" max="10242" width="110.453125" customWidth="1"/>
    <col min="10497" max="10497" width="11" customWidth="1"/>
    <col min="10498" max="10498" width="110.453125" customWidth="1"/>
    <col min="10753" max="10753" width="11" customWidth="1"/>
    <col min="10754" max="10754" width="110.453125" customWidth="1"/>
    <col min="11009" max="11009" width="11" customWidth="1"/>
    <col min="11010" max="11010" width="110.453125" customWidth="1"/>
    <col min="11265" max="11265" width="11" customWidth="1"/>
    <col min="11266" max="11266" width="110.453125" customWidth="1"/>
    <col min="11521" max="11521" width="11" customWidth="1"/>
    <col min="11522" max="11522" width="110.453125" customWidth="1"/>
    <col min="11777" max="11777" width="11" customWidth="1"/>
    <col min="11778" max="11778" width="110.453125" customWidth="1"/>
    <col min="12033" max="12033" width="11" customWidth="1"/>
    <col min="12034" max="12034" width="110.453125" customWidth="1"/>
    <col min="12289" max="12289" width="11" customWidth="1"/>
    <col min="12290" max="12290" width="110.453125" customWidth="1"/>
    <col min="12545" max="12545" width="11" customWidth="1"/>
    <col min="12546" max="12546" width="110.453125" customWidth="1"/>
    <col min="12801" max="12801" width="11" customWidth="1"/>
    <col min="12802" max="12802" width="110.453125" customWidth="1"/>
    <col min="13057" max="13057" width="11" customWidth="1"/>
    <col min="13058" max="13058" width="110.453125" customWidth="1"/>
    <col min="13313" max="13313" width="11" customWidth="1"/>
    <col min="13314" max="13314" width="110.453125" customWidth="1"/>
    <col min="13569" max="13569" width="11" customWidth="1"/>
    <col min="13570" max="13570" width="110.453125" customWidth="1"/>
    <col min="13825" max="13825" width="11" customWidth="1"/>
    <col min="13826" max="13826" width="110.453125" customWidth="1"/>
    <col min="14081" max="14081" width="11" customWidth="1"/>
    <col min="14082" max="14082" width="110.453125" customWidth="1"/>
    <col min="14337" max="14337" width="11" customWidth="1"/>
    <col min="14338" max="14338" width="110.453125" customWidth="1"/>
    <col min="14593" max="14593" width="11" customWidth="1"/>
    <col min="14594" max="14594" width="110.453125" customWidth="1"/>
    <col min="14849" max="14849" width="11" customWidth="1"/>
    <col min="14850" max="14850" width="110.453125" customWidth="1"/>
    <col min="15105" max="15105" width="11" customWidth="1"/>
    <col min="15106" max="15106" width="110.453125" customWidth="1"/>
    <col min="15361" max="15361" width="11" customWidth="1"/>
    <col min="15362" max="15362" width="110.453125" customWidth="1"/>
    <col min="15617" max="15617" width="11" customWidth="1"/>
    <col min="15618" max="15618" width="110.453125" customWidth="1"/>
    <col min="15873" max="15873" width="11" customWidth="1"/>
    <col min="15874" max="15874" width="110.453125" customWidth="1"/>
    <col min="16129" max="16129" width="11" customWidth="1"/>
    <col min="16130" max="16130" width="110.453125" customWidth="1"/>
  </cols>
  <sheetData>
    <row r="1" spans="1:2" ht="15.75" customHeight="1" x14ac:dyDescent="0.35">
      <c r="A1" s="10" t="s">
        <v>105</v>
      </c>
    </row>
    <row r="2" spans="1:2" ht="15.75" customHeight="1" x14ac:dyDescent="0.35">
      <c r="A2" s="10"/>
    </row>
    <row r="3" spans="1:2" x14ac:dyDescent="0.35">
      <c r="A3" s="11" t="s">
        <v>106</v>
      </c>
      <c r="B3" s="11" t="s">
        <v>105</v>
      </c>
    </row>
    <row r="5" spans="1:2" x14ac:dyDescent="0.35">
      <c r="A5" s="9" t="str">
        <f>HYPERLINK("#'Leeswijzer'!A1", "Leeswijzer")</f>
        <v>Leeswijzer</v>
      </c>
    </row>
    <row r="6" spans="1:2" x14ac:dyDescent="0.35">
      <c r="A6" s="9" t="str">
        <f>HYPERLINK("#'Toelichting'!A1", "Toelichting")</f>
        <v>Toelichting</v>
      </c>
      <c r="B6" s="13" t="s">
        <v>108</v>
      </c>
    </row>
    <row r="7" spans="1:2" x14ac:dyDescent="0.35">
      <c r="A7" s="9" t="str">
        <f>HYPERLINK("#'Bronbestanden'!A1", "Bronbestanden")</f>
        <v>Bronbestanden</v>
      </c>
      <c r="B7" s="14" t="s">
        <v>110</v>
      </c>
    </row>
    <row r="8" spans="1:2" x14ac:dyDescent="0.35">
      <c r="A8" s="12"/>
      <c r="B8" s="14"/>
    </row>
    <row r="9" spans="1:2" x14ac:dyDescent="0.35">
      <c r="A9" s="9" t="str">
        <f>HYPERLINK("#'Tabel 1a'!A1", "Tabel 1a")</f>
        <v>Tabel 1a</v>
      </c>
      <c r="B9" s="13" t="s">
        <v>253</v>
      </c>
    </row>
    <row r="10" spans="1:2" x14ac:dyDescent="0.35">
      <c r="A10" s="9" t="str">
        <f>HYPERLINK("#'Tabel 1b'!A1", "Tabel 1b")</f>
        <v>Tabel 1b</v>
      </c>
      <c r="B10" s="13" t="s">
        <v>256</v>
      </c>
    </row>
    <row r="11" spans="1:2" x14ac:dyDescent="0.35">
      <c r="A11" s="9" t="str">
        <f>HYPERLINK("#'Tabel 2a'!A1", "Tabel 2a")</f>
        <v>Tabel 2a</v>
      </c>
      <c r="B11" s="13" t="s">
        <v>257</v>
      </c>
    </row>
    <row r="12" spans="1:2" x14ac:dyDescent="0.35">
      <c r="A12" s="9" t="str">
        <f>HYPERLINK("#'Tabel 2b'!A1", "Tabel 2b")</f>
        <v>Tabel 2b</v>
      </c>
      <c r="B12" s="13" t="s">
        <v>258</v>
      </c>
    </row>
    <row r="13" spans="1:2" x14ac:dyDescent="0.35">
      <c r="A13" s="9" t="str">
        <f>HYPERLINK("#'Tabel 3a'!A1", "Tabel 3a")</f>
        <v>Tabel 3a</v>
      </c>
      <c r="B13" s="13" t="s">
        <v>259</v>
      </c>
    </row>
    <row r="14" spans="1:2" x14ac:dyDescent="0.35">
      <c r="A14" s="9" t="str">
        <f>HYPERLINK("#'Tabel 3b'!A1", "Tabel 3b")</f>
        <v>Tabel 3b</v>
      </c>
      <c r="B14" s="13" t="s">
        <v>260</v>
      </c>
    </row>
    <row r="15" spans="1:2" x14ac:dyDescent="0.35">
      <c r="A15" s="9" t="str">
        <f>HYPERLINK("#'Tabel 4a'!A1", "Tabel 4a")</f>
        <v>Tabel 4a</v>
      </c>
      <c r="B15" s="13" t="s">
        <v>261</v>
      </c>
    </row>
    <row r="16" spans="1:2" x14ac:dyDescent="0.35">
      <c r="A16" s="9" t="str">
        <f>HYPERLINK("#'Tabel 4b'!A1", "Tabel 4b")</f>
        <v>Tabel 4b</v>
      </c>
      <c r="B16" s="13" t="s">
        <v>262</v>
      </c>
    </row>
    <row r="17" spans="1:2" x14ac:dyDescent="0.35">
      <c r="A17" s="9" t="str">
        <f>HYPERLINK("#'Tabel 5a'!A1", "Tabel 5a")</f>
        <v>Tabel 5a</v>
      </c>
      <c r="B17" s="13" t="s">
        <v>263</v>
      </c>
    </row>
    <row r="18" spans="1:2" x14ac:dyDescent="0.35">
      <c r="A18" s="9" t="str">
        <f>HYPERLINK("#'Tabel 5b'!A1", "Tabel 5b")</f>
        <v>Tabel 5b</v>
      </c>
      <c r="B18" s="13" t="s">
        <v>264</v>
      </c>
    </row>
    <row r="19" spans="1:2" x14ac:dyDescent="0.35">
      <c r="A19" s="9" t="str">
        <f>HYPERLINK("#'Tabel 6a'!A1", "Tabel 6a")</f>
        <v>Tabel 6a</v>
      </c>
      <c r="B19" s="13" t="s">
        <v>265</v>
      </c>
    </row>
    <row r="20" spans="1:2" x14ac:dyDescent="0.35">
      <c r="A20" s="9" t="str">
        <f>HYPERLINK("#'Tabel 6b'!A1", "Tabel 6b")</f>
        <v>Tabel 6b</v>
      </c>
      <c r="B20" s="13" t="s">
        <v>266</v>
      </c>
    </row>
    <row r="21" spans="1:2" x14ac:dyDescent="0.35">
      <c r="A21" s="9" t="str">
        <f>HYPERLINK("#'Tabel 7a'!A1", "Tabel 7a")</f>
        <v>Tabel 7a</v>
      </c>
      <c r="B21" s="13" t="s">
        <v>267</v>
      </c>
    </row>
    <row r="22" spans="1:2" x14ac:dyDescent="0.35">
      <c r="A22" s="9" t="str">
        <f>HYPERLINK("#'Tabel 7b'!A1", "Tabel 7b")</f>
        <v>Tabel 7b</v>
      </c>
      <c r="B22" s="13" t="s">
        <v>268</v>
      </c>
    </row>
    <row r="23" spans="1:2" x14ac:dyDescent="0.35">
      <c r="A23" s="9" t="str">
        <f>HYPERLINK("#'Tabel 8a'!A1", "Tabel 8a")</f>
        <v>Tabel 8a</v>
      </c>
      <c r="B23" s="13" t="s">
        <v>269</v>
      </c>
    </row>
    <row r="24" spans="1:2" x14ac:dyDescent="0.35">
      <c r="A24" s="9" t="str">
        <f>HYPERLINK("#'Tabel 8b'!A1", "Tabel 8b")</f>
        <v>Tabel 8b</v>
      </c>
      <c r="B24" s="13" t="s">
        <v>270</v>
      </c>
    </row>
    <row r="25" spans="1:2" x14ac:dyDescent="0.35">
      <c r="A25" s="9" t="str">
        <f>HYPERLINK("#'Tabel 9a'!A1", "Tabel 9a")</f>
        <v>Tabel 9a</v>
      </c>
      <c r="B25" s="13" t="s">
        <v>271</v>
      </c>
    </row>
    <row r="26" spans="1:2" x14ac:dyDescent="0.35">
      <c r="A26" s="9" t="str">
        <f>HYPERLINK("#'Tabel 9b'!A1", "Tabel 9b")</f>
        <v>Tabel 9b</v>
      </c>
      <c r="B26" s="13" t="s">
        <v>272</v>
      </c>
    </row>
    <row r="27" spans="1:2" x14ac:dyDescent="0.35">
      <c r="A27" s="9" t="str">
        <f>HYPERLINK("#'Tabel 10'!A1", "Tabel 10")</f>
        <v>Tabel 10</v>
      </c>
      <c r="B27" s="13" t="s">
        <v>273</v>
      </c>
    </row>
    <row r="28" spans="1:2" ht="13.9" customHeight="1" x14ac:dyDescent="0.35">
      <c r="A28" s="9" t="str">
        <f>HYPERLINK("#'Tabel 11'!A1", "Tabel 11")</f>
        <v>Tabel 11</v>
      </c>
      <c r="B28" s="13" t="s">
        <v>274</v>
      </c>
    </row>
    <row r="29" spans="1:2" ht="12.75" customHeight="1" x14ac:dyDescent="0.35">
      <c r="A29" s="9" t="str">
        <f>HYPERLINK("#'Tabel 12'!A1", "Tabel 12")</f>
        <v>Tabel 12</v>
      </c>
      <c r="B29" s="13" t="s">
        <v>275</v>
      </c>
    </row>
    <row r="30" spans="1:2" ht="13.5" customHeight="1" x14ac:dyDescent="0.35">
      <c r="A30" s="9" t="str">
        <f>HYPERLINK("#'Tabel 13'!A1", "Tabel 13")</f>
        <v>Tabel 13</v>
      </c>
      <c r="B30" s="13" t="s">
        <v>276</v>
      </c>
    </row>
    <row r="31" spans="1:2" ht="15" customHeight="1" x14ac:dyDescent="0.35">
      <c r="A31" s="9" t="str">
        <f>HYPERLINK("#'Tabel 14a'!A1", "Tabel 14a")</f>
        <v>Tabel 14a</v>
      </c>
      <c r="B31" s="12" t="s">
        <v>284</v>
      </c>
    </row>
    <row r="32" spans="1:2" ht="15" customHeight="1" x14ac:dyDescent="0.35">
      <c r="A32" s="9" t="str">
        <f>HYPERLINK("#'Tabel 14b'!A1", "Tabel 14b")</f>
        <v>Tabel 14b</v>
      </c>
      <c r="B32" s="12" t="s">
        <v>285</v>
      </c>
    </row>
    <row r="33" spans="1:3" ht="15" customHeight="1" x14ac:dyDescent="0.35">
      <c r="A33" s="9" t="str">
        <f>HYPERLINK("#'Tabel 15a'!A1", "Tabel 15a")</f>
        <v>Tabel 15a</v>
      </c>
      <c r="B33" s="12" t="s">
        <v>286</v>
      </c>
    </row>
    <row r="34" spans="1:3" ht="15" customHeight="1" x14ac:dyDescent="0.35">
      <c r="A34" s="9" t="str">
        <f>HYPERLINK("#'Tabel 15b'!A1", "Tabel 15b")</f>
        <v>Tabel 15b</v>
      </c>
      <c r="B34" s="12" t="s">
        <v>287</v>
      </c>
    </row>
    <row r="38" spans="1:3" x14ac:dyDescent="0.35">
      <c r="A38" s="174" t="s">
        <v>111</v>
      </c>
      <c r="B38" s="174"/>
      <c r="C38" s="14"/>
    </row>
    <row r="39" spans="1:3" x14ac:dyDescent="0.35">
      <c r="A39" s="172" t="s">
        <v>112</v>
      </c>
      <c r="B39" s="172"/>
      <c r="C39" s="14"/>
    </row>
    <row r="40" spans="1:3" x14ac:dyDescent="0.35">
      <c r="A40" s="172" t="s">
        <v>113</v>
      </c>
      <c r="B40" s="172"/>
      <c r="C40" s="14"/>
    </row>
    <row r="41" spans="1:3" x14ac:dyDescent="0.35">
      <c r="A41" s="5" t="s">
        <v>114</v>
      </c>
      <c r="B41" s="5"/>
      <c r="C41" s="14"/>
    </row>
    <row r="42" spans="1:3" x14ac:dyDescent="0.35">
      <c r="A42" s="172" t="s">
        <v>115</v>
      </c>
      <c r="B42" s="172"/>
      <c r="C42" s="14"/>
    </row>
    <row r="43" spans="1:3" x14ac:dyDescent="0.35">
      <c r="A43" s="172" t="s">
        <v>184</v>
      </c>
      <c r="B43" s="172"/>
      <c r="C43" s="14"/>
    </row>
    <row r="44" spans="1:3" x14ac:dyDescent="0.35">
      <c r="A44" s="172" t="s">
        <v>185</v>
      </c>
      <c r="B44" s="172"/>
      <c r="C44" s="14"/>
    </row>
    <row r="45" spans="1:3" x14ac:dyDescent="0.35">
      <c r="A45" s="172" t="s">
        <v>186</v>
      </c>
      <c r="B45" s="172"/>
      <c r="C45" s="14"/>
    </row>
    <row r="46" spans="1:3" x14ac:dyDescent="0.35">
      <c r="A46" s="172" t="s">
        <v>187</v>
      </c>
      <c r="B46" s="172"/>
      <c r="C46" s="14"/>
    </row>
    <row r="47" spans="1:3" x14ac:dyDescent="0.35">
      <c r="A47" s="172" t="s">
        <v>116</v>
      </c>
      <c r="B47" s="172"/>
      <c r="C47" s="173"/>
    </row>
    <row r="48" spans="1:3" x14ac:dyDescent="0.35">
      <c r="A48" s="5" t="s">
        <v>117</v>
      </c>
      <c r="B48" s="5"/>
      <c r="C48" s="14"/>
    </row>
    <row r="49" spans="1:3" x14ac:dyDescent="0.35">
      <c r="A49" s="14"/>
      <c r="B49" s="14"/>
      <c r="C49" s="14"/>
    </row>
    <row r="50" spans="1:3" x14ac:dyDescent="0.35">
      <c r="A50" s="1" t="s">
        <v>188</v>
      </c>
      <c r="B50" s="1"/>
      <c r="C50" s="6"/>
    </row>
    <row r="51" spans="1:3" x14ac:dyDescent="0.35">
      <c r="A51" s="6" t="s">
        <v>338</v>
      </c>
      <c r="B51" s="6"/>
      <c r="C51" s="6"/>
    </row>
    <row r="52" spans="1:3" x14ac:dyDescent="0.35">
      <c r="A52" s="7"/>
    </row>
    <row r="53" spans="1:3" x14ac:dyDescent="0.35">
      <c r="A53" s="7"/>
    </row>
    <row r="55" spans="1:3" x14ac:dyDescent="0.35">
      <c r="A55" s="8"/>
    </row>
    <row r="56" spans="1:3" x14ac:dyDescent="0.35">
      <c r="A56" s="8"/>
    </row>
  </sheetData>
  <mergeCells count="9">
    <mergeCell ref="A45:B45"/>
    <mergeCell ref="A46:B46"/>
    <mergeCell ref="A47:C47"/>
    <mergeCell ref="A38:B38"/>
    <mergeCell ref="A39:B39"/>
    <mergeCell ref="A40:B40"/>
    <mergeCell ref="A42:B42"/>
    <mergeCell ref="A43:B43"/>
    <mergeCell ref="A44:B44"/>
  </mergeCells>
  <pageMargins left="0.70866141732283472" right="0.70866141732283472" top="0.74803149606299213" bottom="0.74803149606299213" header="0.31496062992125984" footer="0.31496062992125984"/>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B57F-A63F-46C3-9269-2CF52FD4A7CC}">
  <dimension ref="A1:HK52"/>
  <sheetViews>
    <sheetView showGridLines="0" zoomScaleNormal="100" workbookViewId="0"/>
  </sheetViews>
  <sheetFormatPr defaultColWidth="10.7265625" defaultRowHeight="14.5" x14ac:dyDescent="0.35"/>
  <cols>
    <col min="1" max="1" width="15.453125" customWidth="1"/>
    <col min="2" max="2" width="1.7265625" customWidth="1"/>
    <col min="3" max="3" width="10.81640625" customWidth="1"/>
    <col min="4" max="19" width="9.453125" customWidth="1"/>
    <col min="256" max="256" width="15.453125" customWidth="1"/>
    <col min="257" max="257" width="1.7265625" customWidth="1"/>
    <col min="258" max="258" width="10.81640625" customWidth="1"/>
    <col min="259" max="259" width="1.7265625" customWidth="1"/>
    <col min="260" max="275" width="9.453125" customWidth="1"/>
    <col min="512" max="512" width="15.453125" customWidth="1"/>
    <col min="513" max="513" width="1.7265625" customWidth="1"/>
    <col min="514" max="514" width="10.81640625" customWidth="1"/>
    <col min="515" max="515" width="1.7265625" customWidth="1"/>
    <col min="516" max="531" width="9.453125" customWidth="1"/>
    <col min="768" max="768" width="15.453125" customWidth="1"/>
    <col min="769" max="769" width="1.7265625" customWidth="1"/>
    <col min="770" max="770" width="10.81640625" customWidth="1"/>
    <col min="771" max="771" width="1.7265625" customWidth="1"/>
    <col min="772" max="787" width="9.453125" customWidth="1"/>
    <col min="1024" max="1024" width="15.453125" customWidth="1"/>
    <col min="1025" max="1025" width="1.7265625" customWidth="1"/>
    <col min="1026" max="1026" width="10.81640625" customWidth="1"/>
    <col min="1027" max="1027" width="1.7265625" customWidth="1"/>
    <col min="1028" max="1043" width="9.453125" customWidth="1"/>
    <col min="1280" max="1280" width="15.453125" customWidth="1"/>
    <col min="1281" max="1281" width="1.7265625" customWidth="1"/>
    <col min="1282" max="1282" width="10.81640625" customWidth="1"/>
    <col min="1283" max="1283" width="1.7265625" customWidth="1"/>
    <col min="1284" max="1299" width="9.453125" customWidth="1"/>
    <col min="1536" max="1536" width="15.453125" customWidth="1"/>
    <col min="1537" max="1537" width="1.7265625" customWidth="1"/>
    <col min="1538" max="1538" width="10.81640625" customWidth="1"/>
    <col min="1539" max="1539" width="1.7265625" customWidth="1"/>
    <col min="1540" max="1555" width="9.453125" customWidth="1"/>
    <col min="1792" max="1792" width="15.453125" customWidth="1"/>
    <col min="1793" max="1793" width="1.7265625" customWidth="1"/>
    <col min="1794" max="1794" width="10.81640625" customWidth="1"/>
    <col min="1795" max="1795" width="1.7265625" customWidth="1"/>
    <col min="1796" max="1811" width="9.453125" customWidth="1"/>
    <col min="2048" max="2048" width="15.453125" customWidth="1"/>
    <col min="2049" max="2049" width="1.7265625" customWidth="1"/>
    <col min="2050" max="2050" width="10.81640625" customWidth="1"/>
    <col min="2051" max="2051" width="1.7265625" customWidth="1"/>
    <col min="2052" max="2067" width="9.453125" customWidth="1"/>
    <col min="2304" max="2304" width="15.453125" customWidth="1"/>
    <col min="2305" max="2305" width="1.7265625" customWidth="1"/>
    <col min="2306" max="2306" width="10.81640625" customWidth="1"/>
    <col min="2307" max="2307" width="1.7265625" customWidth="1"/>
    <col min="2308" max="2323" width="9.453125" customWidth="1"/>
    <col min="2560" max="2560" width="15.453125" customWidth="1"/>
    <col min="2561" max="2561" width="1.7265625" customWidth="1"/>
    <col min="2562" max="2562" width="10.81640625" customWidth="1"/>
    <col min="2563" max="2563" width="1.7265625" customWidth="1"/>
    <col min="2564" max="2579" width="9.453125" customWidth="1"/>
    <col min="2816" max="2816" width="15.453125" customWidth="1"/>
    <col min="2817" max="2817" width="1.7265625" customWidth="1"/>
    <col min="2818" max="2818" width="10.81640625" customWidth="1"/>
    <col min="2819" max="2819" width="1.7265625" customWidth="1"/>
    <col min="2820" max="2835" width="9.453125" customWidth="1"/>
    <col min="3072" max="3072" width="15.453125" customWidth="1"/>
    <col min="3073" max="3073" width="1.7265625" customWidth="1"/>
    <col min="3074" max="3074" width="10.81640625" customWidth="1"/>
    <col min="3075" max="3075" width="1.7265625" customWidth="1"/>
    <col min="3076" max="3091" width="9.453125" customWidth="1"/>
    <col min="3328" max="3328" width="15.453125" customWidth="1"/>
    <col min="3329" max="3329" width="1.7265625" customWidth="1"/>
    <col min="3330" max="3330" width="10.81640625" customWidth="1"/>
    <col min="3331" max="3331" width="1.7265625" customWidth="1"/>
    <col min="3332" max="3347" width="9.453125" customWidth="1"/>
    <col min="3584" max="3584" width="15.453125" customWidth="1"/>
    <col min="3585" max="3585" width="1.7265625" customWidth="1"/>
    <col min="3586" max="3586" width="10.81640625" customWidth="1"/>
    <col min="3587" max="3587" width="1.7265625" customWidth="1"/>
    <col min="3588" max="3603" width="9.453125" customWidth="1"/>
    <col min="3840" max="3840" width="15.453125" customWidth="1"/>
    <col min="3841" max="3841" width="1.7265625" customWidth="1"/>
    <col min="3842" max="3842" width="10.81640625" customWidth="1"/>
    <col min="3843" max="3843" width="1.7265625" customWidth="1"/>
    <col min="3844" max="3859" width="9.453125" customWidth="1"/>
    <col min="4096" max="4096" width="15.453125" customWidth="1"/>
    <col min="4097" max="4097" width="1.7265625" customWidth="1"/>
    <col min="4098" max="4098" width="10.81640625" customWidth="1"/>
    <col min="4099" max="4099" width="1.7265625" customWidth="1"/>
    <col min="4100" max="4115" width="9.453125" customWidth="1"/>
    <col min="4352" max="4352" width="15.453125" customWidth="1"/>
    <col min="4353" max="4353" width="1.7265625" customWidth="1"/>
    <col min="4354" max="4354" width="10.81640625" customWidth="1"/>
    <col min="4355" max="4355" width="1.7265625" customWidth="1"/>
    <col min="4356" max="4371" width="9.453125" customWidth="1"/>
    <col min="4608" max="4608" width="15.453125" customWidth="1"/>
    <col min="4609" max="4609" width="1.7265625" customWidth="1"/>
    <col min="4610" max="4610" width="10.81640625" customWidth="1"/>
    <col min="4611" max="4611" width="1.7265625" customWidth="1"/>
    <col min="4612" max="4627" width="9.453125" customWidth="1"/>
    <col min="4864" max="4864" width="15.453125" customWidth="1"/>
    <col min="4865" max="4865" width="1.7265625" customWidth="1"/>
    <col min="4866" max="4866" width="10.81640625" customWidth="1"/>
    <col min="4867" max="4867" width="1.7265625" customWidth="1"/>
    <col min="4868" max="4883" width="9.453125" customWidth="1"/>
    <col min="5120" max="5120" width="15.453125" customWidth="1"/>
    <col min="5121" max="5121" width="1.7265625" customWidth="1"/>
    <col min="5122" max="5122" width="10.81640625" customWidth="1"/>
    <col min="5123" max="5123" width="1.7265625" customWidth="1"/>
    <col min="5124" max="5139" width="9.453125" customWidth="1"/>
    <col min="5376" max="5376" width="15.453125" customWidth="1"/>
    <col min="5377" max="5377" width="1.7265625" customWidth="1"/>
    <col min="5378" max="5378" width="10.81640625" customWidth="1"/>
    <col min="5379" max="5379" width="1.7265625" customWidth="1"/>
    <col min="5380" max="5395" width="9.453125" customWidth="1"/>
    <col min="5632" max="5632" width="15.453125" customWidth="1"/>
    <col min="5633" max="5633" width="1.7265625" customWidth="1"/>
    <col min="5634" max="5634" width="10.81640625" customWidth="1"/>
    <col min="5635" max="5635" width="1.7265625" customWidth="1"/>
    <col min="5636" max="5651" width="9.453125" customWidth="1"/>
    <col min="5888" max="5888" width="15.453125" customWidth="1"/>
    <col min="5889" max="5889" width="1.7265625" customWidth="1"/>
    <col min="5890" max="5890" width="10.81640625" customWidth="1"/>
    <col min="5891" max="5891" width="1.7265625" customWidth="1"/>
    <col min="5892" max="5907" width="9.453125" customWidth="1"/>
    <col min="6144" max="6144" width="15.453125" customWidth="1"/>
    <col min="6145" max="6145" width="1.7265625" customWidth="1"/>
    <col min="6146" max="6146" width="10.81640625" customWidth="1"/>
    <col min="6147" max="6147" width="1.7265625" customWidth="1"/>
    <col min="6148" max="6163" width="9.453125" customWidth="1"/>
    <col min="6400" max="6400" width="15.453125" customWidth="1"/>
    <col min="6401" max="6401" width="1.7265625" customWidth="1"/>
    <col min="6402" max="6402" width="10.81640625" customWidth="1"/>
    <col min="6403" max="6403" width="1.7265625" customWidth="1"/>
    <col min="6404" max="6419" width="9.453125" customWidth="1"/>
    <col min="6656" max="6656" width="15.453125" customWidth="1"/>
    <col min="6657" max="6657" width="1.7265625" customWidth="1"/>
    <col min="6658" max="6658" width="10.81640625" customWidth="1"/>
    <col min="6659" max="6659" width="1.7265625" customWidth="1"/>
    <col min="6660" max="6675" width="9.453125" customWidth="1"/>
    <col min="6912" max="6912" width="15.453125" customWidth="1"/>
    <col min="6913" max="6913" width="1.7265625" customWidth="1"/>
    <col min="6914" max="6914" width="10.81640625" customWidth="1"/>
    <col min="6915" max="6915" width="1.7265625" customWidth="1"/>
    <col min="6916" max="6931" width="9.453125" customWidth="1"/>
    <col min="7168" max="7168" width="15.453125" customWidth="1"/>
    <col min="7169" max="7169" width="1.7265625" customWidth="1"/>
    <col min="7170" max="7170" width="10.81640625" customWidth="1"/>
    <col min="7171" max="7171" width="1.7265625" customWidth="1"/>
    <col min="7172" max="7187" width="9.453125" customWidth="1"/>
    <col min="7424" max="7424" width="15.453125" customWidth="1"/>
    <col min="7425" max="7425" width="1.7265625" customWidth="1"/>
    <col min="7426" max="7426" width="10.81640625" customWidth="1"/>
    <col min="7427" max="7427" width="1.7265625" customWidth="1"/>
    <col min="7428" max="7443" width="9.453125" customWidth="1"/>
    <col min="7680" max="7680" width="15.453125" customWidth="1"/>
    <col min="7681" max="7681" width="1.7265625" customWidth="1"/>
    <col min="7682" max="7682" width="10.81640625" customWidth="1"/>
    <col min="7683" max="7683" width="1.7265625" customWidth="1"/>
    <col min="7684" max="7699" width="9.453125" customWidth="1"/>
    <col min="7936" max="7936" width="15.453125" customWidth="1"/>
    <col min="7937" max="7937" width="1.7265625" customWidth="1"/>
    <col min="7938" max="7938" width="10.81640625" customWidth="1"/>
    <col min="7939" max="7939" width="1.7265625" customWidth="1"/>
    <col min="7940" max="7955" width="9.453125" customWidth="1"/>
    <col min="8192" max="8192" width="15.453125" customWidth="1"/>
    <col min="8193" max="8193" width="1.7265625" customWidth="1"/>
    <col min="8194" max="8194" width="10.81640625" customWidth="1"/>
    <col min="8195" max="8195" width="1.7265625" customWidth="1"/>
    <col min="8196" max="8211" width="9.453125" customWidth="1"/>
    <col min="8448" max="8448" width="15.453125" customWidth="1"/>
    <col min="8449" max="8449" width="1.7265625" customWidth="1"/>
    <col min="8450" max="8450" width="10.81640625" customWidth="1"/>
    <col min="8451" max="8451" width="1.7265625" customWidth="1"/>
    <col min="8452" max="8467" width="9.453125" customWidth="1"/>
    <col min="8704" max="8704" width="15.453125" customWidth="1"/>
    <col min="8705" max="8705" width="1.7265625" customWidth="1"/>
    <col min="8706" max="8706" width="10.81640625" customWidth="1"/>
    <col min="8707" max="8707" width="1.7265625" customWidth="1"/>
    <col min="8708" max="8723" width="9.453125" customWidth="1"/>
    <col min="8960" max="8960" width="15.453125" customWidth="1"/>
    <col min="8961" max="8961" width="1.7265625" customWidth="1"/>
    <col min="8962" max="8962" width="10.81640625" customWidth="1"/>
    <col min="8963" max="8963" width="1.7265625" customWidth="1"/>
    <col min="8964" max="8979" width="9.453125" customWidth="1"/>
    <col min="9216" max="9216" width="15.453125" customWidth="1"/>
    <col min="9217" max="9217" width="1.7265625" customWidth="1"/>
    <col min="9218" max="9218" width="10.81640625" customWidth="1"/>
    <col min="9219" max="9219" width="1.7265625" customWidth="1"/>
    <col min="9220" max="9235" width="9.453125" customWidth="1"/>
    <col min="9472" max="9472" width="15.453125" customWidth="1"/>
    <col min="9473" max="9473" width="1.7265625" customWidth="1"/>
    <col min="9474" max="9474" width="10.81640625" customWidth="1"/>
    <col min="9475" max="9475" width="1.7265625" customWidth="1"/>
    <col min="9476" max="9491" width="9.453125" customWidth="1"/>
    <col min="9728" max="9728" width="15.453125" customWidth="1"/>
    <col min="9729" max="9729" width="1.7265625" customWidth="1"/>
    <col min="9730" max="9730" width="10.81640625" customWidth="1"/>
    <col min="9731" max="9731" width="1.7265625" customWidth="1"/>
    <col min="9732" max="9747" width="9.453125" customWidth="1"/>
    <col min="9984" max="9984" width="15.453125" customWidth="1"/>
    <col min="9985" max="9985" width="1.7265625" customWidth="1"/>
    <col min="9986" max="9986" width="10.81640625" customWidth="1"/>
    <col min="9987" max="9987" width="1.7265625" customWidth="1"/>
    <col min="9988" max="10003" width="9.453125" customWidth="1"/>
    <col min="10240" max="10240" width="15.453125" customWidth="1"/>
    <col min="10241" max="10241" width="1.7265625" customWidth="1"/>
    <col min="10242" max="10242" width="10.81640625" customWidth="1"/>
    <col min="10243" max="10243" width="1.7265625" customWidth="1"/>
    <col min="10244" max="10259" width="9.453125" customWidth="1"/>
    <col min="10496" max="10496" width="15.453125" customWidth="1"/>
    <col min="10497" max="10497" width="1.7265625" customWidth="1"/>
    <col min="10498" max="10498" width="10.81640625" customWidth="1"/>
    <col min="10499" max="10499" width="1.7265625" customWidth="1"/>
    <col min="10500" max="10515" width="9.453125" customWidth="1"/>
    <col min="10752" max="10752" width="15.453125" customWidth="1"/>
    <col min="10753" max="10753" width="1.7265625" customWidth="1"/>
    <col min="10754" max="10754" width="10.81640625" customWidth="1"/>
    <col min="10755" max="10755" width="1.7265625" customWidth="1"/>
    <col min="10756" max="10771" width="9.453125" customWidth="1"/>
    <col min="11008" max="11008" width="15.453125" customWidth="1"/>
    <col min="11009" max="11009" width="1.7265625" customWidth="1"/>
    <col min="11010" max="11010" width="10.81640625" customWidth="1"/>
    <col min="11011" max="11011" width="1.7265625" customWidth="1"/>
    <col min="11012" max="11027" width="9.453125" customWidth="1"/>
    <col min="11264" max="11264" width="15.453125" customWidth="1"/>
    <col min="11265" max="11265" width="1.7265625" customWidth="1"/>
    <col min="11266" max="11266" width="10.81640625" customWidth="1"/>
    <col min="11267" max="11267" width="1.7265625" customWidth="1"/>
    <col min="11268" max="11283" width="9.453125" customWidth="1"/>
    <col min="11520" max="11520" width="15.453125" customWidth="1"/>
    <col min="11521" max="11521" width="1.7265625" customWidth="1"/>
    <col min="11522" max="11522" width="10.81640625" customWidth="1"/>
    <col min="11523" max="11523" width="1.7265625" customWidth="1"/>
    <col min="11524" max="11539" width="9.453125" customWidth="1"/>
    <col min="11776" max="11776" width="15.453125" customWidth="1"/>
    <col min="11777" max="11777" width="1.7265625" customWidth="1"/>
    <col min="11778" max="11778" width="10.81640625" customWidth="1"/>
    <col min="11779" max="11779" width="1.7265625" customWidth="1"/>
    <col min="11780" max="11795" width="9.453125" customWidth="1"/>
    <col min="12032" max="12032" width="15.453125" customWidth="1"/>
    <col min="12033" max="12033" width="1.7265625" customWidth="1"/>
    <col min="12034" max="12034" width="10.81640625" customWidth="1"/>
    <col min="12035" max="12035" width="1.7265625" customWidth="1"/>
    <col min="12036" max="12051" width="9.453125" customWidth="1"/>
    <col min="12288" max="12288" width="15.453125" customWidth="1"/>
    <col min="12289" max="12289" width="1.7265625" customWidth="1"/>
    <col min="12290" max="12290" width="10.81640625" customWidth="1"/>
    <col min="12291" max="12291" width="1.7265625" customWidth="1"/>
    <col min="12292" max="12307" width="9.453125" customWidth="1"/>
    <col min="12544" max="12544" width="15.453125" customWidth="1"/>
    <col min="12545" max="12545" width="1.7265625" customWidth="1"/>
    <col min="12546" max="12546" width="10.81640625" customWidth="1"/>
    <col min="12547" max="12547" width="1.7265625" customWidth="1"/>
    <col min="12548" max="12563" width="9.453125" customWidth="1"/>
    <col min="12800" max="12800" width="15.453125" customWidth="1"/>
    <col min="12801" max="12801" width="1.7265625" customWidth="1"/>
    <col min="12802" max="12802" width="10.81640625" customWidth="1"/>
    <col min="12803" max="12803" width="1.7265625" customWidth="1"/>
    <col min="12804" max="12819" width="9.453125" customWidth="1"/>
    <col min="13056" max="13056" width="15.453125" customWidth="1"/>
    <col min="13057" max="13057" width="1.7265625" customWidth="1"/>
    <col min="13058" max="13058" width="10.81640625" customWidth="1"/>
    <col min="13059" max="13059" width="1.7265625" customWidth="1"/>
    <col min="13060" max="13075" width="9.453125" customWidth="1"/>
    <col min="13312" max="13312" width="15.453125" customWidth="1"/>
    <col min="13313" max="13313" width="1.7265625" customWidth="1"/>
    <col min="13314" max="13314" width="10.81640625" customWidth="1"/>
    <col min="13315" max="13315" width="1.7265625" customWidth="1"/>
    <col min="13316" max="13331" width="9.453125" customWidth="1"/>
    <col min="13568" max="13568" width="15.453125" customWidth="1"/>
    <col min="13569" max="13569" width="1.7265625" customWidth="1"/>
    <col min="13570" max="13570" width="10.81640625" customWidth="1"/>
    <col min="13571" max="13571" width="1.7265625" customWidth="1"/>
    <col min="13572" max="13587" width="9.453125" customWidth="1"/>
    <col min="13824" max="13824" width="15.453125" customWidth="1"/>
    <col min="13825" max="13825" width="1.7265625" customWidth="1"/>
    <col min="13826" max="13826" width="10.81640625" customWidth="1"/>
    <col min="13827" max="13827" width="1.7265625" customWidth="1"/>
    <col min="13828" max="13843" width="9.453125" customWidth="1"/>
    <col min="14080" max="14080" width="15.453125" customWidth="1"/>
    <col min="14081" max="14081" width="1.7265625" customWidth="1"/>
    <col min="14082" max="14082" width="10.81640625" customWidth="1"/>
    <col min="14083" max="14083" width="1.7265625" customWidth="1"/>
    <col min="14084" max="14099" width="9.453125" customWidth="1"/>
    <col min="14336" max="14336" width="15.453125" customWidth="1"/>
    <col min="14337" max="14337" width="1.7265625" customWidth="1"/>
    <col min="14338" max="14338" width="10.81640625" customWidth="1"/>
    <col min="14339" max="14339" width="1.7265625" customWidth="1"/>
    <col min="14340" max="14355" width="9.453125" customWidth="1"/>
    <col min="14592" max="14592" width="15.453125" customWidth="1"/>
    <col min="14593" max="14593" width="1.7265625" customWidth="1"/>
    <col min="14594" max="14594" width="10.81640625" customWidth="1"/>
    <col min="14595" max="14595" width="1.7265625" customWidth="1"/>
    <col min="14596" max="14611" width="9.453125" customWidth="1"/>
    <col min="14848" max="14848" width="15.453125" customWidth="1"/>
    <col min="14849" max="14849" width="1.7265625" customWidth="1"/>
    <col min="14850" max="14850" width="10.81640625" customWidth="1"/>
    <col min="14851" max="14851" width="1.7265625" customWidth="1"/>
    <col min="14852" max="14867" width="9.453125" customWidth="1"/>
    <col min="15104" max="15104" width="15.453125" customWidth="1"/>
    <col min="15105" max="15105" width="1.7265625" customWidth="1"/>
    <col min="15106" max="15106" width="10.81640625" customWidth="1"/>
    <col min="15107" max="15107" width="1.7265625" customWidth="1"/>
    <col min="15108" max="15123" width="9.453125" customWidth="1"/>
    <col min="15360" max="15360" width="15.453125" customWidth="1"/>
    <col min="15361" max="15361" width="1.7265625" customWidth="1"/>
    <col min="15362" max="15362" width="10.81640625" customWidth="1"/>
    <col min="15363" max="15363" width="1.7265625" customWidth="1"/>
    <col min="15364" max="15379" width="9.453125" customWidth="1"/>
    <col min="15616" max="15616" width="15.453125" customWidth="1"/>
    <col min="15617" max="15617" width="1.7265625" customWidth="1"/>
    <col min="15618" max="15618" width="10.81640625" customWidth="1"/>
    <col min="15619" max="15619" width="1.7265625" customWidth="1"/>
    <col min="15620" max="15635" width="9.453125" customWidth="1"/>
    <col min="15872" max="15872" width="15.453125" customWidth="1"/>
    <col min="15873" max="15873" width="1.7265625" customWidth="1"/>
    <col min="15874" max="15874" width="10.81640625" customWidth="1"/>
    <col min="15875" max="15875" width="1.7265625" customWidth="1"/>
    <col min="15876" max="15891" width="9.453125" customWidth="1"/>
    <col min="16128" max="16128" width="15.453125" customWidth="1"/>
    <col min="16129" max="16129" width="1.7265625" customWidth="1"/>
    <col min="16130" max="16130" width="10.81640625" customWidth="1"/>
    <col min="16131" max="16131" width="1.7265625" customWidth="1"/>
    <col min="16132" max="16147" width="9.453125" customWidth="1"/>
    <col min="16384" max="16384" width="9.1796875" customWidth="1"/>
  </cols>
  <sheetData>
    <row r="1" spans="1:196" x14ac:dyDescent="0.35">
      <c r="A1" s="86" t="s">
        <v>281</v>
      </c>
      <c r="B1" s="86"/>
      <c r="C1" s="51"/>
      <c r="D1" s="51"/>
      <c r="E1" s="51"/>
      <c r="F1" s="51"/>
      <c r="G1" s="51"/>
      <c r="H1" s="51"/>
      <c r="I1" s="51"/>
      <c r="J1" s="51"/>
      <c r="K1" s="51"/>
      <c r="L1" s="51"/>
      <c r="M1" s="51"/>
      <c r="N1" s="51"/>
      <c r="O1" s="51"/>
      <c r="P1" s="51"/>
      <c r="Q1" s="51"/>
      <c r="R1" s="51"/>
      <c r="S1" s="51"/>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row>
    <row r="2" spans="1:196" x14ac:dyDescent="0.35">
      <c r="A2" s="88" t="s">
        <v>306</v>
      </c>
      <c r="B2" s="88"/>
      <c r="C2" s="52"/>
      <c r="D2" s="52"/>
      <c r="E2" s="52"/>
      <c r="F2" s="52"/>
      <c r="G2" s="52"/>
      <c r="H2" s="52"/>
      <c r="I2" s="52"/>
      <c r="J2" s="52"/>
      <c r="K2" s="52"/>
      <c r="L2" s="52"/>
      <c r="M2" s="52"/>
      <c r="N2" s="52"/>
      <c r="O2" s="52"/>
      <c r="P2" s="52"/>
      <c r="Q2" s="52"/>
      <c r="R2" s="52"/>
      <c r="S2" s="52"/>
      <c r="T2" s="94"/>
      <c r="U2" s="94"/>
      <c r="V2" s="94"/>
      <c r="W2" s="94"/>
      <c r="X2" s="94"/>
      <c r="Y2" s="94"/>
      <c r="Z2" s="94"/>
      <c r="AA2" s="94"/>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row>
    <row r="3" spans="1:196" ht="33.75" customHeight="1" x14ac:dyDescent="0.35">
      <c r="A3" s="89"/>
      <c r="B3" s="89"/>
      <c r="C3" s="101" t="s">
        <v>1</v>
      </c>
      <c r="D3" s="95" t="s">
        <v>51</v>
      </c>
      <c r="E3" s="94"/>
      <c r="F3" s="94"/>
      <c r="G3" s="102"/>
      <c r="H3" s="102"/>
      <c r="I3" s="102"/>
      <c r="J3" s="94"/>
      <c r="K3" s="94"/>
      <c r="L3" s="102"/>
      <c r="M3" s="102"/>
      <c r="N3" s="102"/>
      <c r="O3" s="94"/>
      <c r="P3" s="94"/>
      <c r="Q3" s="102"/>
      <c r="R3" s="102"/>
      <c r="S3" s="102"/>
      <c r="T3" s="102"/>
      <c r="U3" s="102"/>
      <c r="V3" s="102"/>
      <c r="W3" s="102"/>
      <c r="X3" s="102"/>
      <c r="Y3" s="102"/>
      <c r="Z3" s="102"/>
      <c r="AA3" s="102"/>
      <c r="GN3" s="41"/>
    </row>
    <row r="4" spans="1:196" x14ac:dyDescent="0.35">
      <c r="A4" s="103"/>
      <c r="B4" s="103"/>
      <c r="C4" s="103"/>
      <c r="D4" s="104">
        <v>1</v>
      </c>
      <c r="E4" s="104">
        <v>2</v>
      </c>
      <c r="F4" s="104">
        <v>3</v>
      </c>
      <c r="G4" s="104">
        <v>4</v>
      </c>
      <c r="H4" s="104">
        <v>5</v>
      </c>
      <c r="I4" s="104">
        <v>6</v>
      </c>
      <c r="J4" s="104">
        <v>7</v>
      </c>
      <c r="K4" s="104">
        <v>8</v>
      </c>
      <c r="L4" s="104">
        <v>9</v>
      </c>
      <c r="M4" s="104">
        <v>10</v>
      </c>
      <c r="N4" s="104">
        <v>11</v>
      </c>
      <c r="O4" s="104">
        <v>12</v>
      </c>
      <c r="P4" s="104">
        <v>13</v>
      </c>
      <c r="Q4" s="104">
        <v>14</v>
      </c>
      <c r="R4" s="104">
        <v>15</v>
      </c>
      <c r="S4" s="104">
        <v>16</v>
      </c>
      <c r="T4" s="104">
        <v>17</v>
      </c>
      <c r="U4" s="104">
        <v>18</v>
      </c>
      <c r="V4" s="104">
        <v>19</v>
      </c>
      <c r="W4" s="104">
        <v>20</v>
      </c>
      <c r="X4" s="104">
        <v>21</v>
      </c>
      <c r="Y4" s="104">
        <v>22</v>
      </c>
      <c r="Z4" s="104">
        <v>23</v>
      </c>
      <c r="AA4" s="104">
        <v>24</v>
      </c>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row>
    <row r="5" spans="1:196" x14ac:dyDescent="0.35">
      <c r="D5" s="106"/>
      <c r="E5" s="106"/>
      <c r="F5" s="106"/>
      <c r="G5" s="106"/>
      <c r="H5" s="106"/>
      <c r="I5" s="106"/>
      <c r="J5" s="106"/>
      <c r="K5" s="106"/>
      <c r="L5" s="106"/>
      <c r="M5" s="106"/>
      <c r="N5" s="106"/>
      <c r="O5" s="106"/>
      <c r="P5" s="106"/>
      <c r="Q5" s="106"/>
      <c r="R5" s="106"/>
      <c r="S5" s="106"/>
      <c r="GM5" s="41"/>
      <c r="GN5" s="41"/>
    </row>
    <row r="6" spans="1:196" x14ac:dyDescent="0.35">
      <c r="C6" s="96" t="s">
        <v>5</v>
      </c>
      <c r="D6" s="106"/>
      <c r="E6" s="106"/>
      <c r="F6" s="106"/>
      <c r="G6" s="106"/>
      <c r="H6" s="106"/>
      <c r="I6" s="106"/>
      <c r="J6" s="106"/>
      <c r="K6" s="106"/>
      <c r="L6" s="106"/>
      <c r="M6" s="106"/>
      <c r="N6" s="106"/>
      <c r="O6" s="106"/>
      <c r="P6" s="106"/>
      <c r="Q6" s="106"/>
      <c r="R6" s="106"/>
      <c r="S6" s="106"/>
      <c r="GM6" s="41"/>
      <c r="GN6" s="41"/>
    </row>
    <row r="7" spans="1:196" x14ac:dyDescent="0.35">
      <c r="C7" s="96"/>
      <c r="D7" s="106"/>
      <c r="E7" s="106"/>
      <c r="F7" s="106"/>
      <c r="G7" s="106"/>
      <c r="H7" s="106"/>
      <c r="I7" s="106"/>
      <c r="J7" s="106"/>
      <c r="K7" s="106"/>
      <c r="L7" s="106"/>
      <c r="M7" s="106"/>
      <c r="N7" s="106"/>
      <c r="O7" s="106"/>
      <c r="P7" s="106"/>
      <c r="Q7" s="106"/>
      <c r="R7" s="106"/>
      <c r="S7" s="106"/>
      <c r="GM7" s="41"/>
      <c r="GN7" s="41"/>
    </row>
    <row r="8" spans="1:196" x14ac:dyDescent="0.35">
      <c r="D8" s="106"/>
      <c r="E8" s="106"/>
      <c r="F8" s="106"/>
      <c r="G8" s="106"/>
      <c r="H8" s="106"/>
      <c r="I8" s="106"/>
      <c r="J8" s="106"/>
      <c r="K8" s="106"/>
      <c r="L8" s="106"/>
      <c r="M8" s="106"/>
      <c r="N8" s="106"/>
      <c r="O8" s="106"/>
      <c r="P8" s="106"/>
      <c r="Q8" s="106"/>
      <c r="R8" s="106"/>
      <c r="S8" s="106"/>
      <c r="GM8" s="41"/>
      <c r="GN8" s="41"/>
    </row>
    <row r="9" spans="1:196" x14ac:dyDescent="0.35">
      <c r="A9" s="107" t="s">
        <v>1</v>
      </c>
      <c r="B9" s="108"/>
      <c r="C9" s="85">
        <v>22370</v>
      </c>
      <c r="D9" s="85">
        <v>1040</v>
      </c>
      <c r="E9" s="85">
        <v>1270</v>
      </c>
      <c r="F9" s="85">
        <v>1900</v>
      </c>
      <c r="G9" s="85">
        <v>2640</v>
      </c>
      <c r="H9" s="85">
        <v>3570</v>
      </c>
      <c r="I9" s="85">
        <v>4430</v>
      </c>
      <c r="J9" s="85">
        <v>5180</v>
      </c>
      <c r="K9" s="85">
        <v>5800</v>
      </c>
      <c r="L9" s="85">
        <v>6400</v>
      </c>
      <c r="M9" s="85">
        <v>6900</v>
      </c>
      <c r="N9" s="85">
        <v>7310</v>
      </c>
      <c r="O9" s="85">
        <v>7750</v>
      </c>
      <c r="P9" s="85">
        <v>8230</v>
      </c>
      <c r="Q9" s="85">
        <v>8620</v>
      </c>
      <c r="R9" s="85">
        <v>8980</v>
      </c>
      <c r="S9" s="85">
        <v>9270</v>
      </c>
      <c r="T9" s="85">
        <v>9540</v>
      </c>
      <c r="U9" s="85">
        <v>9720</v>
      </c>
      <c r="V9" s="85">
        <v>9960</v>
      </c>
      <c r="W9" s="85">
        <v>10130</v>
      </c>
      <c r="X9" s="85">
        <v>10310</v>
      </c>
      <c r="Y9" s="85">
        <v>10470</v>
      </c>
      <c r="Z9" s="85">
        <v>10550</v>
      </c>
      <c r="AA9" s="85">
        <v>10660</v>
      </c>
      <c r="GM9" s="41"/>
      <c r="GN9" s="41"/>
    </row>
    <row r="10" spans="1:196" x14ac:dyDescent="0.3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GM10" s="41"/>
      <c r="GN10" s="41"/>
    </row>
    <row r="11" spans="1:196" x14ac:dyDescent="0.35">
      <c r="A11" s="109" t="s">
        <v>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GM11" s="41"/>
      <c r="GN11" s="41"/>
    </row>
    <row r="12" spans="1:196" x14ac:dyDescent="0.35">
      <c r="A12" s="89" t="s">
        <v>7</v>
      </c>
      <c r="C12" s="85">
        <v>440</v>
      </c>
      <c r="D12" s="85">
        <v>20</v>
      </c>
      <c r="E12" s="85">
        <v>30</v>
      </c>
      <c r="F12" s="85">
        <v>50</v>
      </c>
      <c r="G12" s="85">
        <v>80</v>
      </c>
      <c r="H12" s="85">
        <v>110</v>
      </c>
      <c r="I12" s="85">
        <v>150</v>
      </c>
      <c r="J12" s="85">
        <v>170</v>
      </c>
      <c r="K12" s="85">
        <v>180</v>
      </c>
      <c r="L12" s="85">
        <v>190</v>
      </c>
      <c r="M12" s="85">
        <v>200</v>
      </c>
      <c r="N12" s="85">
        <v>200</v>
      </c>
      <c r="O12" s="85">
        <v>210</v>
      </c>
      <c r="P12" s="85">
        <v>230</v>
      </c>
      <c r="Q12" s="85">
        <v>230</v>
      </c>
      <c r="R12" s="85">
        <v>250</v>
      </c>
      <c r="S12" s="85">
        <v>250</v>
      </c>
      <c r="T12" s="85">
        <v>260</v>
      </c>
      <c r="U12" s="85">
        <v>270</v>
      </c>
      <c r="V12" s="85">
        <v>270</v>
      </c>
      <c r="W12" s="85">
        <v>280</v>
      </c>
      <c r="X12" s="85">
        <v>290</v>
      </c>
      <c r="Y12" s="85">
        <v>280</v>
      </c>
      <c r="Z12" s="85">
        <v>280</v>
      </c>
      <c r="AA12" s="85">
        <v>280</v>
      </c>
      <c r="GM12" s="41"/>
      <c r="GN12" s="41"/>
    </row>
    <row r="13" spans="1:196" x14ac:dyDescent="0.35">
      <c r="A13" s="89" t="s">
        <v>8</v>
      </c>
      <c r="C13" s="85">
        <v>3220</v>
      </c>
      <c r="D13" s="85">
        <v>190</v>
      </c>
      <c r="E13" s="85">
        <v>240</v>
      </c>
      <c r="F13" s="85">
        <v>390</v>
      </c>
      <c r="G13" s="85">
        <v>540</v>
      </c>
      <c r="H13" s="85">
        <v>770</v>
      </c>
      <c r="I13" s="85">
        <v>960</v>
      </c>
      <c r="J13" s="85">
        <v>1110</v>
      </c>
      <c r="K13" s="85">
        <v>1240</v>
      </c>
      <c r="L13" s="85">
        <v>1360</v>
      </c>
      <c r="M13" s="85">
        <v>1470</v>
      </c>
      <c r="N13" s="85">
        <v>1550</v>
      </c>
      <c r="O13" s="85">
        <v>1610</v>
      </c>
      <c r="P13" s="85">
        <v>1670</v>
      </c>
      <c r="Q13" s="85">
        <v>1730</v>
      </c>
      <c r="R13" s="85">
        <v>1770</v>
      </c>
      <c r="S13" s="85">
        <v>1820</v>
      </c>
      <c r="T13" s="85">
        <v>1870</v>
      </c>
      <c r="U13" s="85">
        <v>1890</v>
      </c>
      <c r="V13" s="85">
        <v>1940</v>
      </c>
      <c r="W13" s="85">
        <v>1970</v>
      </c>
      <c r="X13" s="85">
        <v>1990</v>
      </c>
      <c r="Y13" s="85">
        <v>2030</v>
      </c>
      <c r="Z13" s="85">
        <v>2040</v>
      </c>
      <c r="AA13" s="85">
        <v>2070</v>
      </c>
      <c r="GM13" s="41"/>
      <c r="GN13" s="41"/>
    </row>
    <row r="14" spans="1:196" x14ac:dyDescent="0.35">
      <c r="A14" s="89" t="s">
        <v>9</v>
      </c>
      <c r="C14" s="85">
        <v>3070</v>
      </c>
      <c r="D14" s="85">
        <v>190</v>
      </c>
      <c r="E14" s="85">
        <v>230</v>
      </c>
      <c r="F14" s="85">
        <v>370</v>
      </c>
      <c r="G14" s="85">
        <v>500</v>
      </c>
      <c r="H14" s="85">
        <v>670</v>
      </c>
      <c r="I14" s="85">
        <v>810</v>
      </c>
      <c r="J14" s="85">
        <v>930</v>
      </c>
      <c r="K14" s="85">
        <v>1030</v>
      </c>
      <c r="L14" s="85">
        <v>1140</v>
      </c>
      <c r="M14" s="85">
        <v>1230</v>
      </c>
      <c r="N14" s="85">
        <v>1300</v>
      </c>
      <c r="O14" s="85">
        <v>1380</v>
      </c>
      <c r="P14" s="85">
        <v>1450</v>
      </c>
      <c r="Q14" s="85">
        <v>1500</v>
      </c>
      <c r="R14" s="85">
        <v>1560</v>
      </c>
      <c r="S14" s="85">
        <v>1580</v>
      </c>
      <c r="T14" s="85">
        <v>1630</v>
      </c>
      <c r="U14" s="85">
        <v>1630</v>
      </c>
      <c r="V14" s="85">
        <v>1660</v>
      </c>
      <c r="W14" s="85">
        <v>1660</v>
      </c>
      <c r="X14" s="85">
        <v>1690</v>
      </c>
      <c r="Y14" s="85">
        <v>1700</v>
      </c>
      <c r="Z14" s="85">
        <v>1710</v>
      </c>
      <c r="AA14" s="85">
        <v>1730</v>
      </c>
      <c r="GM14" s="41"/>
      <c r="GN14" s="41"/>
    </row>
    <row r="15" spans="1:196" x14ac:dyDescent="0.35">
      <c r="A15" s="89" t="s">
        <v>10</v>
      </c>
      <c r="C15" s="85">
        <v>2430</v>
      </c>
      <c r="D15" s="85">
        <v>130</v>
      </c>
      <c r="E15" s="85">
        <v>160</v>
      </c>
      <c r="F15" s="85">
        <v>240</v>
      </c>
      <c r="G15" s="85">
        <v>320</v>
      </c>
      <c r="H15" s="85">
        <v>420</v>
      </c>
      <c r="I15" s="85">
        <v>550</v>
      </c>
      <c r="J15" s="85">
        <v>630</v>
      </c>
      <c r="K15" s="85">
        <v>700</v>
      </c>
      <c r="L15" s="85">
        <v>770</v>
      </c>
      <c r="M15" s="85">
        <v>830</v>
      </c>
      <c r="N15" s="85">
        <v>890</v>
      </c>
      <c r="O15" s="85">
        <v>950</v>
      </c>
      <c r="P15" s="85">
        <v>1020</v>
      </c>
      <c r="Q15" s="85">
        <v>1070</v>
      </c>
      <c r="R15" s="85">
        <v>1100</v>
      </c>
      <c r="S15" s="85">
        <v>1150</v>
      </c>
      <c r="T15" s="85">
        <v>1180</v>
      </c>
      <c r="U15" s="85">
        <v>1180</v>
      </c>
      <c r="V15" s="85">
        <v>1200</v>
      </c>
      <c r="W15" s="85">
        <v>1230</v>
      </c>
      <c r="X15" s="85">
        <v>1260</v>
      </c>
      <c r="Y15" s="85">
        <v>1270</v>
      </c>
      <c r="Z15" s="85">
        <v>1290</v>
      </c>
      <c r="AA15" s="85">
        <v>1300</v>
      </c>
      <c r="GM15" s="41"/>
      <c r="GN15" s="41"/>
    </row>
    <row r="16" spans="1:196" x14ac:dyDescent="0.35">
      <c r="A16" s="89" t="s">
        <v>11</v>
      </c>
      <c r="C16" s="85">
        <v>2060</v>
      </c>
      <c r="D16" s="85">
        <v>110</v>
      </c>
      <c r="E16" s="85">
        <v>140</v>
      </c>
      <c r="F16" s="85">
        <v>180</v>
      </c>
      <c r="G16" s="85">
        <v>260</v>
      </c>
      <c r="H16" s="85">
        <v>350</v>
      </c>
      <c r="I16" s="85">
        <v>410</v>
      </c>
      <c r="J16" s="85">
        <v>470</v>
      </c>
      <c r="K16" s="85">
        <v>530</v>
      </c>
      <c r="L16" s="85">
        <v>600</v>
      </c>
      <c r="M16" s="85">
        <v>650</v>
      </c>
      <c r="N16" s="85">
        <v>680</v>
      </c>
      <c r="O16" s="85">
        <v>730</v>
      </c>
      <c r="P16" s="85">
        <v>790</v>
      </c>
      <c r="Q16" s="85">
        <v>830</v>
      </c>
      <c r="R16" s="85">
        <v>870</v>
      </c>
      <c r="S16" s="85">
        <v>890</v>
      </c>
      <c r="T16" s="85">
        <v>920</v>
      </c>
      <c r="U16" s="85">
        <v>950</v>
      </c>
      <c r="V16" s="85">
        <v>990</v>
      </c>
      <c r="W16" s="85">
        <v>980</v>
      </c>
      <c r="X16" s="85">
        <v>1000</v>
      </c>
      <c r="Y16" s="85">
        <v>1030</v>
      </c>
      <c r="Z16" s="85">
        <v>1010</v>
      </c>
      <c r="AA16" s="85">
        <v>1010</v>
      </c>
      <c r="GM16" s="41"/>
      <c r="GN16" s="41"/>
    </row>
    <row r="17" spans="1:196" x14ac:dyDescent="0.35">
      <c r="A17" s="89" t="s">
        <v>12</v>
      </c>
      <c r="C17" s="85">
        <v>1860</v>
      </c>
      <c r="D17" s="85">
        <v>70</v>
      </c>
      <c r="E17" s="85">
        <v>90</v>
      </c>
      <c r="F17" s="85">
        <v>130</v>
      </c>
      <c r="G17" s="85">
        <v>200</v>
      </c>
      <c r="H17" s="85">
        <v>260</v>
      </c>
      <c r="I17" s="85">
        <v>310</v>
      </c>
      <c r="J17" s="85">
        <v>370</v>
      </c>
      <c r="K17" s="85">
        <v>410</v>
      </c>
      <c r="L17" s="85">
        <v>450</v>
      </c>
      <c r="M17" s="85">
        <v>490</v>
      </c>
      <c r="N17" s="85">
        <v>530</v>
      </c>
      <c r="O17" s="85">
        <v>570</v>
      </c>
      <c r="P17" s="85">
        <v>610</v>
      </c>
      <c r="Q17" s="85">
        <v>650</v>
      </c>
      <c r="R17" s="85">
        <v>680</v>
      </c>
      <c r="S17" s="85">
        <v>720</v>
      </c>
      <c r="T17" s="85">
        <v>740</v>
      </c>
      <c r="U17" s="85">
        <v>770</v>
      </c>
      <c r="V17" s="85">
        <v>780</v>
      </c>
      <c r="W17" s="85">
        <v>800</v>
      </c>
      <c r="X17" s="85">
        <v>820</v>
      </c>
      <c r="Y17" s="85">
        <v>840</v>
      </c>
      <c r="Z17" s="85">
        <v>860</v>
      </c>
      <c r="AA17" s="85">
        <v>860</v>
      </c>
      <c r="GM17" s="41"/>
      <c r="GN17" s="41"/>
    </row>
    <row r="18" spans="1:196" x14ac:dyDescent="0.35">
      <c r="A18" s="89" t="s">
        <v>13</v>
      </c>
      <c r="C18" s="85">
        <v>2090</v>
      </c>
      <c r="D18" s="85">
        <v>110</v>
      </c>
      <c r="E18" s="85">
        <v>130</v>
      </c>
      <c r="F18" s="85">
        <v>160</v>
      </c>
      <c r="G18" s="85">
        <v>210</v>
      </c>
      <c r="H18" s="85">
        <v>290</v>
      </c>
      <c r="I18" s="85">
        <v>360</v>
      </c>
      <c r="J18" s="85">
        <v>420</v>
      </c>
      <c r="K18" s="85">
        <v>470</v>
      </c>
      <c r="L18" s="85">
        <v>520</v>
      </c>
      <c r="M18" s="85">
        <v>570</v>
      </c>
      <c r="N18" s="85">
        <v>600</v>
      </c>
      <c r="O18" s="85">
        <v>620</v>
      </c>
      <c r="P18" s="85">
        <v>680</v>
      </c>
      <c r="Q18" s="85">
        <v>720</v>
      </c>
      <c r="R18" s="85">
        <v>760</v>
      </c>
      <c r="S18" s="85">
        <v>780</v>
      </c>
      <c r="T18" s="85">
        <v>800</v>
      </c>
      <c r="U18" s="85">
        <v>820</v>
      </c>
      <c r="V18" s="85">
        <v>840</v>
      </c>
      <c r="W18" s="85">
        <v>860</v>
      </c>
      <c r="X18" s="85">
        <v>870</v>
      </c>
      <c r="Y18" s="85">
        <v>880</v>
      </c>
      <c r="Z18" s="85">
        <v>910</v>
      </c>
      <c r="AA18" s="85">
        <v>910</v>
      </c>
      <c r="GJ18" s="41"/>
      <c r="GK18" s="41"/>
      <c r="GL18" s="41"/>
      <c r="GM18" s="41"/>
      <c r="GN18" s="41"/>
    </row>
    <row r="19" spans="1:196" x14ac:dyDescent="0.35">
      <c r="A19" s="89" t="s">
        <v>14</v>
      </c>
      <c r="C19" s="85">
        <v>2550</v>
      </c>
      <c r="D19" s="85">
        <v>120</v>
      </c>
      <c r="E19" s="85">
        <v>140</v>
      </c>
      <c r="F19" s="85">
        <v>180</v>
      </c>
      <c r="G19" s="85">
        <v>240</v>
      </c>
      <c r="H19" s="85">
        <v>310</v>
      </c>
      <c r="I19" s="85">
        <v>390</v>
      </c>
      <c r="J19" s="85">
        <v>480</v>
      </c>
      <c r="K19" s="85">
        <v>550</v>
      </c>
      <c r="L19" s="85">
        <v>600</v>
      </c>
      <c r="M19" s="85">
        <v>650</v>
      </c>
      <c r="N19" s="85">
        <v>680</v>
      </c>
      <c r="O19" s="85">
        <v>720</v>
      </c>
      <c r="P19" s="85">
        <v>770</v>
      </c>
      <c r="Q19" s="85">
        <v>830</v>
      </c>
      <c r="R19" s="85">
        <v>870</v>
      </c>
      <c r="S19" s="85">
        <v>900</v>
      </c>
      <c r="T19" s="85">
        <v>910</v>
      </c>
      <c r="U19" s="85">
        <v>930</v>
      </c>
      <c r="V19" s="85">
        <v>950</v>
      </c>
      <c r="W19" s="85">
        <v>1000</v>
      </c>
      <c r="X19" s="85">
        <v>1010</v>
      </c>
      <c r="Y19" s="85">
        <v>1040</v>
      </c>
      <c r="Z19" s="85">
        <v>1040</v>
      </c>
      <c r="AA19" s="85">
        <v>1070</v>
      </c>
      <c r="GJ19" s="41"/>
      <c r="GK19" s="41"/>
      <c r="GL19" s="41"/>
      <c r="GM19" s="41"/>
      <c r="GN19" s="41"/>
    </row>
    <row r="20" spans="1:196" x14ac:dyDescent="0.35">
      <c r="A20" s="89" t="s">
        <v>15</v>
      </c>
      <c r="C20" s="85">
        <v>2430</v>
      </c>
      <c r="D20" s="85">
        <v>70</v>
      </c>
      <c r="E20" s="85">
        <v>90</v>
      </c>
      <c r="F20" s="85">
        <v>130</v>
      </c>
      <c r="G20" s="85">
        <v>180</v>
      </c>
      <c r="H20" s="85">
        <v>230</v>
      </c>
      <c r="I20" s="85">
        <v>300</v>
      </c>
      <c r="J20" s="85">
        <v>380</v>
      </c>
      <c r="K20" s="85">
        <v>420</v>
      </c>
      <c r="L20" s="85">
        <v>480</v>
      </c>
      <c r="M20" s="85">
        <v>520</v>
      </c>
      <c r="N20" s="85">
        <v>550</v>
      </c>
      <c r="O20" s="85">
        <v>590</v>
      </c>
      <c r="P20" s="85">
        <v>640</v>
      </c>
      <c r="Q20" s="85">
        <v>660</v>
      </c>
      <c r="R20" s="85">
        <v>700</v>
      </c>
      <c r="S20" s="85">
        <v>740</v>
      </c>
      <c r="T20" s="85">
        <v>770</v>
      </c>
      <c r="U20" s="85">
        <v>790</v>
      </c>
      <c r="V20" s="85">
        <v>820</v>
      </c>
      <c r="W20" s="85">
        <v>830</v>
      </c>
      <c r="X20" s="85">
        <v>860</v>
      </c>
      <c r="Y20" s="85">
        <v>860</v>
      </c>
      <c r="Z20" s="85">
        <v>870</v>
      </c>
      <c r="AA20" s="85">
        <v>880</v>
      </c>
      <c r="GJ20" s="41"/>
      <c r="GK20" s="41"/>
      <c r="GL20" s="41"/>
      <c r="GM20" s="41"/>
      <c r="GN20" s="41"/>
    </row>
    <row r="21" spans="1:196" x14ac:dyDescent="0.35">
      <c r="A21" s="89" t="s">
        <v>44</v>
      </c>
      <c r="C21" s="85">
        <v>2230</v>
      </c>
      <c r="D21" s="85">
        <v>40</v>
      </c>
      <c r="E21" s="85">
        <v>50</v>
      </c>
      <c r="F21" s="85">
        <v>80</v>
      </c>
      <c r="G21" s="85">
        <v>120</v>
      </c>
      <c r="H21" s="85">
        <v>160</v>
      </c>
      <c r="I21" s="85">
        <v>190</v>
      </c>
      <c r="J21" s="85">
        <v>220</v>
      </c>
      <c r="K21" s="85">
        <v>270</v>
      </c>
      <c r="L21" s="85">
        <v>290</v>
      </c>
      <c r="M21" s="85">
        <v>300</v>
      </c>
      <c r="N21" s="85">
        <v>330</v>
      </c>
      <c r="O21" s="85">
        <v>350</v>
      </c>
      <c r="P21" s="85">
        <v>380</v>
      </c>
      <c r="Q21" s="85">
        <v>410</v>
      </c>
      <c r="R21" s="85">
        <v>430</v>
      </c>
      <c r="S21" s="85">
        <v>450</v>
      </c>
      <c r="T21" s="85">
        <v>480</v>
      </c>
      <c r="U21" s="85">
        <v>490</v>
      </c>
      <c r="V21" s="85">
        <v>500</v>
      </c>
      <c r="W21" s="85">
        <v>520</v>
      </c>
      <c r="X21" s="85">
        <v>530</v>
      </c>
      <c r="Y21" s="85">
        <v>540</v>
      </c>
      <c r="Z21" s="85">
        <v>550</v>
      </c>
      <c r="AA21" s="85">
        <v>560</v>
      </c>
      <c r="GJ21" s="41"/>
      <c r="GK21" s="41"/>
      <c r="GL21" s="41"/>
      <c r="GM21" s="41"/>
      <c r="GN21" s="41"/>
    </row>
    <row r="22" spans="1:196" x14ac:dyDescent="0.3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GJ22" s="41"/>
      <c r="GK22" s="41"/>
      <c r="GL22" s="41"/>
      <c r="GM22" s="41"/>
      <c r="GN22" s="41"/>
    </row>
    <row r="23" spans="1:196" x14ac:dyDescent="0.35">
      <c r="A23" s="89" t="s">
        <v>16</v>
      </c>
      <c r="C23" s="85">
        <v>4650</v>
      </c>
      <c r="D23" s="85">
        <v>110</v>
      </c>
      <c r="E23" s="85">
        <v>140</v>
      </c>
      <c r="F23" s="85">
        <v>210</v>
      </c>
      <c r="G23" s="85">
        <v>300</v>
      </c>
      <c r="H23" s="85">
        <v>390</v>
      </c>
      <c r="I23" s="85">
        <v>500</v>
      </c>
      <c r="J23" s="85">
        <v>600</v>
      </c>
      <c r="K23" s="85">
        <v>690</v>
      </c>
      <c r="L23" s="85">
        <v>770</v>
      </c>
      <c r="M23" s="85">
        <v>820</v>
      </c>
      <c r="N23" s="85">
        <v>880</v>
      </c>
      <c r="O23" s="85">
        <v>950</v>
      </c>
      <c r="P23" s="85">
        <v>1020</v>
      </c>
      <c r="Q23" s="85">
        <v>1070</v>
      </c>
      <c r="R23" s="85">
        <v>1130</v>
      </c>
      <c r="S23" s="85">
        <v>1190</v>
      </c>
      <c r="T23" s="85">
        <v>1240</v>
      </c>
      <c r="U23" s="85">
        <v>1280</v>
      </c>
      <c r="V23" s="85">
        <v>1320</v>
      </c>
      <c r="W23" s="85">
        <v>1350</v>
      </c>
      <c r="X23" s="85">
        <v>1390</v>
      </c>
      <c r="Y23" s="85">
        <v>1400</v>
      </c>
      <c r="Z23" s="85">
        <v>1410</v>
      </c>
      <c r="AA23" s="85">
        <v>1440</v>
      </c>
      <c r="AB23" s="98"/>
      <c r="GK23" s="41"/>
      <c r="GL23" s="41"/>
      <c r="GM23" s="41"/>
      <c r="GN23" s="41"/>
    </row>
    <row r="24" spans="1:196" x14ac:dyDescent="0.3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GJ24" s="41"/>
      <c r="GK24" s="41"/>
      <c r="GL24" s="41"/>
      <c r="GM24" s="41"/>
      <c r="GN24" s="41"/>
    </row>
    <row r="25" spans="1:196" x14ac:dyDescent="0.35">
      <c r="A25" s="89" t="s">
        <v>17</v>
      </c>
      <c r="C25" s="85">
        <v>390</v>
      </c>
      <c r="D25" s="85">
        <v>20</v>
      </c>
      <c r="E25" s="85">
        <v>30</v>
      </c>
      <c r="F25" s="85">
        <v>30</v>
      </c>
      <c r="G25" s="85">
        <v>40</v>
      </c>
      <c r="H25" s="85">
        <v>60</v>
      </c>
      <c r="I25" s="85">
        <v>70</v>
      </c>
      <c r="J25" s="85">
        <v>80</v>
      </c>
      <c r="K25" s="85">
        <v>100</v>
      </c>
      <c r="L25" s="85">
        <v>110</v>
      </c>
      <c r="M25" s="85">
        <v>120</v>
      </c>
      <c r="N25" s="85">
        <v>130</v>
      </c>
      <c r="O25" s="85">
        <v>130</v>
      </c>
      <c r="P25" s="85">
        <v>140</v>
      </c>
      <c r="Q25" s="85">
        <v>150</v>
      </c>
      <c r="R25" s="85">
        <v>160</v>
      </c>
      <c r="S25" s="85">
        <v>160</v>
      </c>
      <c r="T25" s="85">
        <v>160</v>
      </c>
      <c r="U25" s="85">
        <v>170</v>
      </c>
      <c r="V25" s="85">
        <v>170</v>
      </c>
      <c r="W25" s="85">
        <v>180</v>
      </c>
      <c r="X25" s="85">
        <v>190</v>
      </c>
      <c r="Y25" s="85">
        <v>190</v>
      </c>
      <c r="Z25" s="85">
        <v>190</v>
      </c>
      <c r="AA25" s="85">
        <v>190</v>
      </c>
      <c r="GM25" s="41"/>
      <c r="GN25" s="41"/>
    </row>
    <row r="26" spans="1:196" x14ac:dyDescent="0.35">
      <c r="A26" s="89" t="s">
        <v>18</v>
      </c>
      <c r="C26" s="85">
        <v>390</v>
      </c>
      <c r="D26" s="85">
        <v>20</v>
      </c>
      <c r="E26" s="85">
        <v>20</v>
      </c>
      <c r="F26" s="85">
        <v>30</v>
      </c>
      <c r="G26" s="85">
        <v>30</v>
      </c>
      <c r="H26" s="85">
        <v>50</v>
      </c>
      <c r="I26" s="85">
        <v>70</v>
      </c>
      <c r="J26" s="85">
        <v>80</v>
      </c>
      <c r="K26" s="85">
        <v>80</v>
      </c>
      <c r="L26" s="85">
        <v>100</v>
      </c>
      <c r="M26" s="85">
        <v>100</v>
      </c>
      <c r="N26" s="85">
        <v>110</v>
      </c>
      <c r="O26" s="85">
        <v>110</v>
      </c>
      <c r="P26" s="85">
        <v>120</v>
      </c>
      <c r="Q26" s="85">
        <v>130</v>
      </c>
      <c r="R26" s="85">
        <v>140</v>
      </c>
      <c r="S26" s="85">
        <v>140</v>
      </c>
      <c r="T26" s="85">
        <v>150</v>
      </c>
      <c r="U26" s="85">
        <v>150</v>
      </c>
      <c r="V26" s="85">
        <v>150</v>
      </c>
      <c r="W26" s="85">
        <v>160</v>
      </c>
      <c r="X26" s="85">
        <v>150</v>
      </c>
      <c r="Y26" s="85">
        <v>160</v>
      </c>
      <c r="Z26" s="85">
        <v>150</v>
      </c>
      <c r="AA26" s="85">
        <v>160</v>
      </c>
      <c r="GM26" s="41"/>
      <c r="GN26" s="41"/>
    </row>
    <row r="27" spans="1:196" x14ac:dyDescent="0.35">
      <c r="A27" s="89" t="s">
        <v>19</v>
      </c>
      <c r="C27" s="85">
        <v>400</v>
      </c>
      <c r="D27" s="85">
        <v>20</v>
      </c>
      <c r="E27" s="85">
        <v>20</v>
      </c>
      <c r="F27" s="85">
        <v>30</v>
      </c>
      <c r="G27" s="85">
        <v>30</v>
      </c>
      <c r="H27" s="85">
        <v>50</v>
      </c>
      <c r="I27" s="85">
        <v>60</v>
      </c>
      <c r="J27" s="85">
        <v>70</v>
      </c>
      <c r="K27" s="85">
        <v>80</v>
      </c>
      <c r="L27" s="85">
        <v>90</v>
      </c>
      <c r="M27" s="85">
        <v>100</v>
      </c>
      <c r="N27" s="85">
        <v>110</v>
      </c>
      <c r="O27" s="85">
        <v>120</v>
      </c>
      <c r="P27" s="85">
        <v>130</v>
      </c>
      <c r="Q27" s="85">
        <v>130</v>
      </c>
      <c r="R27" s="85">
        <v>140</v>
      </c>
      <c r="S27" s="85">
        <v>150</v>
      </c>
      <c r="T27" s="85">
        <v>150</v>
      </c>
      <c r="U27" s="85">
        <v>150</v>
      </c>
      <c r="V27" s="85">
        <v>160</v>
      </c>
      <c r="W27" s="85">
        <v>160</v>
      </c>
      <c r="X27" s="85">
        <v>160</v>
      </c>
      <c r="Y27" s="85">
        <v>160</v>
      </c>
      <c r="Z27" s="85">
        <v>160</v>
      </c>
      <c r="AA27" s="85">
        <v>160</v>
      </c>
      <c r="GM27" s="41"/>
      <c r="GN27" s="41"/>
    </row>
    <row r="28" spans="1:196" x14ac:dyDescent="0.35">
      <c r="A28" s="89" t="s">
        <v>20</v>
      </c>
      <c r="C28" s="85">
        <v>450</v>
      </c>
      <c r="D28" s="85">
        <v>20</v>
      </c>
      <c r="E28" s="85">
        <v>20</v>
      </c>
      <c r="F28" s="85">
        <v>30</v>
      </c>
      <c r="G28" s="85">
        <v>50</v>
      </c>
      <c r="H28" s="85">
        <v>70</v>
      </c>
      <c r="I28" s="85">
        <v>80</v>
      </c>
      <c r="J28" s="85">
        <v>100</v>
      </c>
      <c r="K28" s="85">
        <v>110</v>
      </c>
      <c r="L28" s="85">
        <v>120</v>
      </c>
      <c r="M28" s="85">
        <v>130</v>
      </c>
      <c r="N28" s="85">
        <v>140</v>
      </c>
      <c r="O28" s="85">
        <v>140</v>
      </c>
      <c r="P28" s="85">
        <v>150</v>
      </c>
      <c r="Q28" s="85">
        <v>150</v>
      </c>
      <c r="R28" s="85">
        <v>160</v>
      </c>
      <c r="S28" s="85">
        <v>160</v>
      </c>
      <c r="T28" s="85">
        <v>170</v>
      </c>
      <c r="U28" s="85">
        <v>180</v>
      </c>
      <c r="V28" s="85">
        <v>180</v>
      </c>
      <c r="W28" s="85">
        <v>180</v>
      </c>
      <c r="X28" s="85">
        <v>190</v>
      </c>
      <c r="Y28" s="85">
        <v>190</v>
      </c>
      <c r="Z28" s="85">
        <v>190</v>
      </c>
      <c r="AA28" s="85">
        <v>200</v>
      </c>
      <c r="GM28" s="41"/>
      <c r="GN28" s="41"/>
    </row>
    <row r="29" spans="1:196" x14ac:dyDescent="0.35">
      <c r="A29" s="89" t="s">
        <v>21</v>
      </c>
      <c r="C29" s="85">
        <v>460</v>
      </c>
      <c r="D29" s="85">
        <v>30</v>
      </c>
      <c r="E29" s="85">
        <v>30</v>
      </c>
      <c r="F29" s="85">
        <v>40</v>
      </c>
      <c r="G29" s="85">
        <v>50</v>
      </c>
      <c r="H29" s="85">
        <v>60</v>
      </c>
      <c r="I29" s="85">
        <v>70</v>
      </c>
      <c r="J29" s="85">
        <v>90</v>
      </c>
      <c r="K29" s="85">
        <v>100</v>
      </c>
      <c r="L29" s="85">
        <v>110</v>
      </c>
      <c r="M29" s="85">
        <v>120</v>
      </c>
      <c r="N29" s="85">
        <v>120</v>
      </c>
      <c r="O29" s="85">
        <v>130</v>
      </c>
      <c r="P29" s="85">
        <v>130</v>
      </c>
      <c r="Q29" s="85">
        <v>150</v>
      </c>
      <c r="R29" s="85">
        <v>160</v>
      </c>
      <c r="S29" s="85">
        <v>170</v>
      </c>
      <c r="T29" s="85">
        <v>170</v>
      </c>
      <c r="U29" s="85">
        <v>180</v>
      </c>
      <c r="V29" s="85">
        <v>180</v>
      </c>
      <c r="W29" s="85">
        <v>190</v>
      </c>
      <c r="X29" s="85">
        <v>190</v>
      </c>
      <c r="Y29" s="85">
        <v>190</v>
      </c>
      <c r="Z29" s="85">
        <v>210</v>
      </c>
      <c r="AA29" s="85">
        <v>200</v>
      </c>
      <c r="GM29" s="41"/>
      <c r="GN29" s="41"/>
    </row>
    <row r="30" spans="1:196" x14ac:dyDescent="0.35">
      <c r="A30" s="89" t="s">
        <v>22</v>
      </c>
      <c r="C30" s="85">
        <v>500</v>
      </c>
      <c r="D30" s="85">
        <v>30</v>
      </c>
      <c r="E30" s="85">
        <v>30</v>
      </c>
      <c r="F30" s="85">
        <v>40</v>
      </c>
      <c r="G30" s="85">
        <v>60</v>
      </c>
      <c r="H30" s="85">
        <v>60</v>
      </c>
      <c r="I30" s="85">
        <v>90</v>
      </c>
      <c r="J30" s="85">
        <v>110</v>
      </c>
      <c r="K30" s="85">
        <v>120</v>
      </c>
      <c r="L30" s="85">
        <v>130</v>
      </c>
      <c r="M30" s="85">
        <v>140</v>
      </c>
      <c r="N30" s="85">
        <v>140</v>
      </c>
      <c r="O30" s="85">
        <v>150</v>
      </c>
      <c r="P30" s="85">
        <v>170</v>
      </c>
      <c r="Q30" s="85">
        <v>190</v>
      </c>
      <c r="R30" s="85">
        <v>190</v>
      </c>
      <c r="S30" s="85">
        <v>190</v>
      </c>
      <c r="T30" s="85">
        <v>200</v>
      </c>
      <c r="U30" s="85">
        <v>200</v>
      </c>
      <c r="V30" s="85">
        <v>200</v>
      </c>
      <c r="W30" s="85">
        <v>210</v>
      </c>
      <c r="X30" s="85">
        <v>220</v>
      </c>
      <c r="Y30" s="85">
        <v>220</v>
      </c>
      <c r="Z30" s="85">
        <v>220</v>
      </c>
      <c r="AA30" s="85">
        <v>230</v>
      </c>
      <c r="GM30" s="41"/>
      <c r="GN30" s="41"/>
    </row>
    <row r="31" spans="1:196" x14ac:dyDescent="0.35">
      <c r="A31" s="89" t="s">
        <v>23</v>
      </c>
      <c r="C31" s="85">
        <v>510</v>
      </c>
      <c r="D31" s="85">
        <v>20</v>
      </c>
      <c r="E31" s="85">
        <v>30</v>
      </c>
      <c r="F31" s="85">
        <v>40</v>
      </c>
      <c r="G31" s="85">
        <v>50</v>
      </c>
      <c r="H31" s="85">
        <v>70</v>
      </c>
      <c r="I31" s="85">
        <v>80</v>
      </c>
      <c r="J31" s="85">
        <v>90</v>
      </c>
      <c r="K31" s="85">
        <v>110</v>
      </c>
      <c r="L31" s="85">
        <v>120</v>
      </c>
      <c r="M31" s="85">
        <v>140</v>
      </c>
      <c r="N31" s="85">
        <v>150</v>
      </c>
      <c r="O31" s="85">
        <v>150</v>
      </c>
      <c r="P31" s="85">
        <v>160</v>
      </c>
      <c r="Q31" s="85">
        <v>170</v>
      </c>
      <c r="R31" s="85">
        <v>180</v>
      </c>
      <c r="S31" s="85">
        <v>180</v>
      </c>
      <c r="T31" s="85">
        <v>190</v>
      </c>
      <c r="U31" s="85">
        <v>200</v>
      </c>
      <c r="V31" s="85">
        <v>200</v>
      </c>
      <c r="W31" s="85">
        <v>210</v>
      </c>
      <c r="X31" s="85">
        <v>200</v>
      </c>
      <c r="Y31" s="85">
        <v>210</v>
      </c>
      <c r="Z31" s="85">
        <v>210</v>
      </c>
      <c r="AA31" s="85">
        <v>220</v>
      </c>
      <c r="GM31" s="41"/>
      <c r="GN31" s="41"/>
    </row>
    <row r="32" spans="1:196" x14ac:dyDescent="0.35">
      <c r="A32" s="89" t="s">
        <v>24</v>
      </c>
      <c r="C32" s="85">
        <v>460</v>
      </c>
      <c r="D32" s="85">
        <v>10</v>
      </c>
      <c r="E32" s="85">
        <v>20</v>
      </c>
      <c r="F32" s="85">
        <v>20</v>
      </c>
      <c r="G32" s="85">
        <v>30</v>
      </c>
      <c r="H32" s="85">
        <v>40</v>
      </c>
      <c r="I32" s="85">
        <v>60</v>
      </c>
      <c r="J32" s="85">
        <v>80</v>
      </c>
      <c r="K32" s="85">
        <v>90</v>
      </c>
      <c r="L32" s="85">
        <v>100</v>
      </c>
      <c r="M32" s="85">
        <v>110</v>
      </c>
      <c r="N32" s="85">
        <v>110</v>
      </c>
      <c r="O32" s="85">
        <v>120</v>
      </c>
      <c r="P32" s="85">
        <v>130</v>
      </c>
      <c r="Q32" s="85">
        <v>140</v>
      </c>
      <c r="R32" s="85">
        <v>150</v>
      </c>
      <c r="S32" s="85">
        <v>160</v>
      </c>
      <c r="T32" s="85">
        <v>160</v>
      </c>
      <c r="U32" s="85">
        <v>160</v>
      </c>
      <c r="V32" s="85">
        <v>160</v>
      </c>
      <c r="W32" s="85">
        <v>180</v>
      </c>
      <c r="X32" s="85">
        <v>180</v>
      </c>
      <c r="Y32" s="85">
        <v>190</v>
      </c>
      <c r="Z32" s="85">
        <v>190</v>
      </c>
      <c r="AA32" s="85">
        <v>190</v>
      </c>
      <c r="GM32" s="41"/>
      <c r="GN32" s="41"/>
    </row>
    <row r="33" spans="1:196" x14ac:dyDescent="0.35">
      <c r="A33" s="89" t="s">
        <v>25</v>
      </c>
      <c r="C33" s="85">
        <v>530</v>
      </c>
      <c r="D33" s="85">
        <v>30</v>
      </c>
      <c r="E33" s="85">
        <v>30</v>
      </c>
      <c r="F33" s="85">
        <v>40</v>
      </c>
      <c r="G33" s="85">
        <v>60</v>
      </c>
      <c r="H33" s="85">
        <v>70</v>
      </c>
      <c r="I33" s="85">
        <v>80</v>
      </c>
      <c r="J33" s="85">
        <v>100</v>
      </c>
      <c r="K33" s="85">
        <v>110</v>
      </c>
      <c r="L33" s="85">
        <v>120</v>
      </c>
      <c r="M33" s="85">
        <v>120</v>
      </c>
      <c r="N33" s="85">
        <v>140</v>
      </c>
      <c r="O33" s="85">
        <v>150</v>
      </c>
      <c r="P33" s="85">
        <v>150</v>
      </c>
      <c r="Q33" s="85">
        <v>160</v>
      </c>
      <c r="R33" s="85">
        <v>170</v>
      </c>
      <c r="S33" s="85">
        <v>170</v>
      </c>
      <c r="T33" s="85">
        <v>170</v>
      </c>
      <c r="U33" s="85">
        <v>180</v>
      </c>
      <c r="V33" s="85">
        <v>190</v>
      </c>
      <c r="W33" s="85">
        <v>190</v>
      </c>
      <c r="X33" s="85">
        <v>190</v>
      </c>
      <c r="Y33" s="85">
        <v>200</v>
      </c>
      <c r="Z33" s="85">
        <v>200</v>
      </c>
      <c r="AA33" s="85">
        <v>210</v>
      </c>
      <c r="GM33" s="41"/>
      <c r="GN33" s="41"/>
    </row>
    <row r="34" spans="1:196" x14ac:dyDescent="0.35">
      <c r="A34" s="89" t="s">
        <v>26</v>
      </c>
      <c r="C34" s="85">
        <v>550</v>
      </c>
      <c r="D34" s="85">
        <v>30</v>
      </c>
      <c r="E34" s="85">
        <v>20</v>
      </c>
      <c r="F34" s="85">
        <v>40</v>
      </c>
      <c r="G34" s="85">
        <v>50</v>
      </c>
      <c r="H34" s="85">
        <v>70</v>
      </c>
      <c r="I34" s="85">
        <v>90</v>
      </c>
      <c r="J34" s="85">
        <v>100</v>
      </c>
      <c r="K34" s="85">
        <v>120</v>
      </c>
      <c r="L34" s="85">
        <v>130</v>
      </c>
      <c r="M34" s="85">
        <v>140</v>
      </c>
      <c r="N34" s="85">
        <v>140</v>
      </c>
      <c r="O34" s="85">
        <v>160</v>
      </c>
      <c r="P34" s="85">
        <v>160</v>
      </c>
      <c r="Q34" s="85">
        <v>170</v>
      </c>
      <c r="R34" s="85">
        <v>180</v>
      </c>
      <c r="S34" s="85">
        <v>190</v>
      </c>
      <c r="T34" s="85">
        <v>190</v>
      </c>
      <c r="U34" s="85">
        <v>190</v>
      </c>
      <c r="V34" s="85">
        <v>200</v>
      </c>
      <c r="W34" s="85">
        <v>210</v>
      </c>
      <c r="X34" s="85">
        <v>220</v>
      </c>
      <c r="Y34" s="85">
        <v>220</v>
      </c>
      <c r="Z34" s="85">
        <v>220</v>
      </c>
      <c r="AA34" s="85">
        <v>230</v>
      </c>
      <c r="GM34" s="41"/>
      <c r="GN34" s="41"/>
    </row>
    <row r="35" spans="1:196" x14ac:dyDescent="0.35">
      <c r="A35" s="89" t="s">
        <v>27</v>
      </c>
      <c r="C35" s="85">
        <v>510</v>
      </c>
      <c r="D35" s="85">
        <v>20</v>
      </c>
      <c r="E35" s="85">
        <v>20</v>
      </c>
      <c r="F35" s="85">
        <v>30</v>
      </c>
      <c r="G35" s="85">
        <v>40</v>
      </c>
      <c r="H35" s="85">
        <v>60</v>
      </c>
      <c r="I35" s="85">
        <v>70</v>
      </c>
      <c r="J35" s="85">
        <v>90</v>
      </c>
      <c r="K35" s="85">
        <v>100</v>
      </c>
      <c r="L35" s="85">
        <v>110</v>
      </c>
      <c r="M35" s="85">
        <v>120</v>
      </c>
      <c r="N35" s="85">
        <v>130</v>
      </c>
      <c r="O35" s="85">
        <v>130</v>
      </c>
      <c r="P35" s="85">
        <v>140</v>
      </c>
      <c r="Q35" s="85">
        <v>150</v>
      </c>
      <c r="R35" s="85">
        <v>160</v>
      </c>
      <c r="S35" s="85">
        <v>170</v>
      </c>
      <c r="T35" s="85">
        <v>180</v>
      </c>
      <c r="U35" s="85">
        <v>180</v>
      </c>
      <c r="V35" s="85">
        <v>190</v>
      </c>
      <c r="W35" s="85">
        <v>190</v>
      </c>
      <c r="X35" s="85">
        <v>190</v>
      </c>
      <c r="Y35" s="85">
        <v>200</v>
      </c>
      <c r="Z35" s="85">
        <v>190</v>
      </c>
      <c r="AA35" s="85">
        <v>200</v>
      </c>
      <c r="GM35" s="41"/>
      <c r="GN35" s="41"/>
    </row>
    <row r="36" spans="1:196" x14ac:dyDescent="0.35">
      <c r="A36" s="89" t="s">
        <v>28</v>
      </c>
      <c r="C36" s="85">
        <v>510</v>
      </c>
      <c r="D36" s="85">
        <v>10</v>
      </c>
      <c r="E36" s="85">
        <v>20</v>
      </c>
      <c r="F36" s="85">
        <v>20</v>
      </c>
      <c r="G36" s="85">
        <v>40</v>
      </c>
      <c r="H36" s="85">
        <v>50</v>
      </c>
      <c r="I36" s="85">
        <v>70</v>
      </c>
      <c r="J36" s="85">
        <v>80</v>
      </c>
      <c r="K36" s="85">
        <v>80</v>
      </c>
      <c r="L36" s="85">
        <v>90</v>
      </c>
      <c r="M36" s="85">
        <v>100</v>
      </c>
      <c r="N36" s="85">
        <v>100</v>
      </c>
      <c r="O36" s="85">
        <v>120</v>
      </c>
      <c r="P36" s="85">
        <v>130</v>
      </c>
      <c r="Q36" s="85">
        <v>130</v>
      </c>
      <c r="R36" s="85">
        <v>130</v>
      </c>
      <c r="S36" s="85">
        <v>140</v>
      </c>
      <c r="T36" s="85">
        <v>140</v>
      </c>
      <c r="U36" s="85">
        <v>150</v>
      </c>
      <c r="V36" s="85">
        <v>160</v>
      </c>
      <c r="W36" s="85">
        <v>160</v>
      </c>
      <c r="X36" s="85">
        <v>170</v>
      </c>
      <c r="Y36" s="85">
        <v>170</v>
      </c>
      <c r="Z36" s="85">
        <v>170</v>
      </c>
      <c r="AA36" s="85">
        <v>170</v>
      </c>
      <c r="GM36" s="41"/>
      <c r="GN36" s="41"/>
    </row>
    <row r="37" spans="1:196" x14ac:dyDescent="0.35">
      <c r="A37" s="89" t="s">
        <v>29</v>
      </c>
      <c r="C37" s="85">
        <v>510</v>
      </c>
      <c r="D37" s="85">
        <v>10</v>
      </c>
      <c r="E37" s="85">
        <v>20</v>
      </c>
      <c r="F37" s="85">
        <v>30</v>
      </c>
      <c r="G37" s="85">
        <v>40</v>
      </c>
      <c r="H37" s="85">
        <v>50</v>
      </c>
      <c r="I37" s="85">
        <v>70</v>
      </c>
      <c r="J37" s="85">
        <v>80</v>
      </c>
      <c r="K37" s="85">
        <v>90</v>
      </c>
      <c r="L37" s="85">
        <v>110</v>
      </c>
      <c r="M37" s="85">
        <v>110</v>
      </c>
      <c r="N37" s="85">
        <v>130</v>
      </c>
      <c r="O37" s="85">
        <v>140</v>
      </c>
      <c r="P37" s="85">
        <v>150</v>
      </c>
      <c r="Q37" s="85">
        <v>140</v>
      </c>
      <c r="R37" s="85">
        <v>160</v>
      </c>
      <c r="S37" s="85">
        <v>160</v>
      </c>
      <c r="T37" s="85">
        <v>170</v>
      </c>
      <c r="U37" s="85">
        <v>170</v>
      </c>
      <c r="V37" s="85">
        <v>170</v>
      </c>
      <c r="W37" s="85">
        <v>180</v>
      </c>
      <c r="X37" s="85">
        <v>190</v>
      </c>
      <c r="Y37" s="85">
        <v>180</v>
      </c>
      <c r="Z37" s="85">
        <v>190</v>
      </c>
      <c r="AA37" s="85">
        <v>190</v>
      </c>
      <c r="GM37" s="41"/>
      <c r="GN37" s="41"/>
    </row>
    <row r="38" spans="1:196" x14ac:dyDescent="0.35">
      <c r="A38" s="89" t="s">
        <v>30</v>
      </c>
      <c r="C38" s="85">
        <v>440</v>
      </c>
      <c r="D38" s="85">
        <v>10</v>
      </c>
      <c r="E38" s="85">
        <v>20</v>
      </c>
      <c r="F38" s="85">
        <v>20</v>
      </c>
      <c r="G38" s="85">
        <v>30</v>
      </c>
      <c r="H38" s="85">
        <v>40</v>
      </c>
      <c r="I38" s="85">
        <v>50</v>
      </c>
      <c r="J38" s="85">
        <v>70</v>
      </c>
      <c r="K38" s="85">
        <v>70</v>
      </c>
      <c r="L38" s="85">
        <v>90</v>
      </c>
      <c r="M38" s="85">
        <v>90</v>
      </c>
      <c r="N38" s="85">
        <v>100</v>
      </c>
      <c r="O38" s="85">
        <v>100</v>
      </c>
      <c r="P38" s="85">
        <v>110</v>
      </c>
      <c r="Q38" s="85">
        <v>120</v>
      </c>
      <c r="R38" s="85">
        <v>130</v>
      </c>
      <c r="S38" s="85">
        <v>130</v>
      </c>
      <c r="T38" s="85">
        <v>140</v>
      </c>
      <c r="U38" s="85">
        <v>150</v>
      </c>
      <c r="V38" s="85">
        <v>150</v>
      </c>
      <c r="W38" s="85">
        <v>150</v>
      </c>
      <c r="X38" s="85">
        <v>150</v>
      </c>
      <c r="Y38" s="85">
        <v>150</v>
      </c>
      <c r="Z38" s="85">
        <v>150</v>
      </c>
      <c r="AA38" s="85">
        <v>150</v>
      </c>
      <c r="GM38" s="41"/>
      <c r="GN38" s="41"/>
    </row>
    <row r="39" spans="1:196" x14ac:dyDescent="0.35">
      <c r="A39" s="89" t="s">
        <v>31</v>
      </c>
      <c r="C39" s="85">
        <v>470</v>
      </c>
      <c r="D39" s="85">
        <v>20</v>
      </c>
      <c r="E39" s="85">
        <v>20</v>
      </c>
      <c r="F39" s="85">
        <v>30</v>
      </c>
      <c r="G39" s="85">
        <v>30</v>
      </c>
      <c r="H39" s="85">
        <v>40</v>
      </c>
      <c r="I39" s="85">
        <v>50</v>
      </c>
      <c r="J39" s="85">
        <v>70</v>
      </c>
      <c r="K39" s="85">
        <v>80</v>
      </c>
      <c r="L39" s="85">
        <v>90</v>
      </c>
      <c r="M39" s="85">
        <v>100</v>
      </c>
      <c r="N39" s="85">
        <v>100</v>
      </c>
      <c r="O39" s="85">
        <v>100</v>
      </c>
      <c r="P39" s="85">
        <v>110</v>
      </c>
      <c r="Q39" s="85">
        <v>120</v>
      </c>
      <c r="R39" s="85">
        <v>120</v>
      </c>
      <c r="S39" s="85">
        <v>140</v>
      </c>
      <c r="T39" s="85">
        <v>140</v>
      </c>
      <c r="U39" s="85">
        <v>140</v>
      </c>
      <c r="V39" s="85">
        <v>150</v>
      </c>
      <c r="W39" s="85">
        <v>150</v>
      </c>
      <c r="X39" s="85">
        <v>160</v>
      </c>
      <c r="Y39" s="85">
        <v>160</v>
      </c>
      <c r="Z39" s="85">
        <v>160</v>
      </c>
      <c r="AA39" s="85">
        <v>160</v>
      </c>
      <c r="GM39" s="41"/>
      <c r="GN39" s="41"/>
    </row>
    <row r="40" spans="1:196" x14ac:dyDescent="0.35">
      <c r="A40" s="89" t="s">
        <v>32</v>
      </c>
      <c r="C40" s="85">
        <v>430</v>
      </c>
      <c r="D40" s="85">
        <v>10</v>
      </c>
      <c r="E40" s="85">
        <v>10</v>
      </c>
      <c r="F40" s="85">
        <v>20</v>
      </c>
      <c r="G40" s="85">
        <v>30</v>
      </c>
      <c r="H40" s="85">
        <v>40</v>
      </c>
      <c r="I40" s="85">
        <v>50</v>
      </c>
      <c r="J40" s="85">
        <v>60</v>
      </c>
      <c r="K40" s="85">
        <v>60</v>
      </c>
      <c r="L40" s="85">
        <v>60</v>
      </c>
      <c r="M40" s="85">
        <v>60</v>
      </c>
      <c r="N40" s="85">
        <v>70</v>
      </c>
      <c r="O40" s="85">
        <v>70</v>
      </c>
      <c r="P40" s="85">
        <v>80</v>
      </c>
      <c r="Q40" s="85">
        <v>90</v>
      </c>
      <c r="R40" s="85">
        <v>100</v>
      </c>
      <c r="S40" s="85">
        <v>100</v>
      </c>
      <c r="T40" s="85">
        <v>100</v>
      </c>
      <c r="U40" s="85">
        <v>110</v>
      </c>
      <c r="V40" s="85">
        <v>110</v>
      </c>
      <c r="W40" s="85">
        <v>120</v>
      </c>
      <c r="X40" s="85">
        <v>120</v>
      </c>
      <c r="Y40" s="85">
        <v>120</v>
      </c>
      <c r="Z40" s="85">
        <v>120</v>
      </c>
      <c r="AA40" s="85">
        <v>120</v>
      </c>
      <c r="GM40" s="41"/>
      <c r="GN40" s="41"/>
    </row>
    <row r="41" spans="1:196" x14ac:dyDescent="0.35">
      <c r="A41" s="89" t="s">
        <v>33</v>
      </c>
      <c r="C41" s="85">
        <v>430</v>
      </c>
      <c r="D41" s="85">
        <v>10</v>
      </c>
      <c r="E41" s="85">
        <v>10</v>
      </c>
      <c r="F41" s="85">
        <v>20</v>
      </c>
      <c r="G41" s="85">
        <v>30</v>
      </c>
      <c r="H41" s="85">
        <v>30</v>
      </c>
      <c r="I41" s="85">
        <v>40</v>
      </c>
      <c r="J41" s="85">
        <v>50</v>
      </c>
      <c r="K41" s="85">
        <v>60</v>
      </c>
      <c r="L41" s="85">
        <v>70</v>
      </c>
      <c r="M41" s="85">
        <v>70</v>
      </c>
      <c r="N41" s="85">
        <v>80</v>
      </c>
      <c r="O41" s="85">
        <v>90</v>
      </c>
      <c r="P41" s="85">
        <v>90</v>
      </c>
      <c r="Q41" s="85">
        <v>100</v>
      </c>
      <c r="R41" s="85">
        <v>100</v>
      </c>
      <c r="S41" s="85">
        <v>110</v>
      </c>
      <c r="T41" s="85">
        <v>110</v>
      </c>
      <c r="U41" s="85">
        <v>110</v>
      </c>
      <c r="V41" s="85">
        <v>120</v>
      </c>
      <c r="W41" s="85">
        <v>120</v>
      </c>
      <c r="X41" s="85">
        <v>120</v>
      </c>
      <c r="Y41" s="85">
        <v>120</v>
      </c>
      <c r="Z41" s="85">
        <v>120</v>
      </c>
      <c r="AA41" s="85">
        <v>130</v>
      </c>
      <c r="GM41" s="41"/>
      <c r="GN41" s="41"/>
    </row>
    <row r="42" spans="1:196" x14ac:dyDescent="0.35">
      <c r="A42" s="89" t="s">
        <v>34</v>
      </c>
      <c r="C42" s="85">
        <v>400</v>
      </c>
      <c r="D42" s="85">
        <v>10</v>
      </c>
      <c r="E42" s="85">
        <v>10</v>
      </c>
      <c r="F42" s="85">
        <v>10</v>
      </c>
      <c r="G42" s="85">
        <v>20</v>
      </c>
      <c r="H42" s="85">
        <v>30</v>
      </c>
      <c r="I42" s="85">
        <v>40</v>
      </c>
      <c r="J42" s="85">
        <v>40</v>
      </c>
      <c r="K42" s="85">
        <v>50</v>
      </c>
      <c r="L42" s="85">
        <v>50</v>
      </c>
      <c r="M42" s="85">
        <v>60</v>
      </c>
      <c r="N42" s="85">
        <v>60</v>
      </c>
      <c r="O42" s="85">
        <v>60</v>
      </c>
      <c r="P42" s="85">
        <v>70</v>
      </c>
      <c r="Q42" s="85">
        <v>80</v>
      </c>
      <c r="R42" s="85">
        <v>80</v>
      </c>
      <c r="S42" s="85">
        <v>90</v>
      </c>
      <c r="T42" s="85">
        <v>90</v>
      </c>
      <c r="U42" s="85">
        <v>90</v>
      </c>
      <c r="V42" s="85">
        <v>90</v>
      </c>
      <c r="W42" s="85">
        <v>90</v>
      </c>
      <c r="X42" s="85">
        <v>100</v>
      </c>
      <c r="Y42" s="85">
        <v>100</v>
      </c>
      <c r="Z42" s="85">
        <v>100</v>
      </c>
      <c r="AA42" s="85">
        <v>90</v>
      </c>
      <c r="GM42" s="41"/>
      <c r="GN42" s="41"/>
    </row>
    <row r="43" spans="1:196" x14ac:dyDescent="0.35">
      <c r="A43" s="89" t="s">
        <v>35</v>
      </c>
      <c r="C43" s="85">
        <v>350</v>
      </c>
      <c r="D43" s="85">
        <v>10</v>
      </c>
      <c r="E43" s="85">
        <v>10</v>
      </c>
      <c r="F43" s="85">
        <v>20</v>
      </c>
      <c r="G43" s="85">
        <v>20</v>
      </c>
      <c r="H43" s="85">
        <v>20</v>
      </c>
      <c r="I43" s="85">
        <v>30</v>
      </c>
      <c r="J43" s="85">
        <v>40</v>
      </c>
      <c r="K43" s="85">
        <v>40</v>
      </c>
      <c r="L43" s="85">
        <v>40</v>
      </c>
      <c r="M43" s="85">
        <v>50</v>
      </c>
      <c r="N43" s="85">
        <v>50</v>
      </c>
      <c r="O43" s="85">
        <v>50</v>
      </c>
      <c r="P43" s="85">
        <v>60</v>
      </c>
      <c r="Q43" s="85">
        <v>60</v>
      </c>
      <c r="R43" s="85">
        <v>70</v>
      </c>
      <c r="S43" s="85">
        <v>70</v>
      </c>
      <c r="T43" s="85">
        <v>70</v>
      </c>
      <c r="U43" s="85">
        <v>80</v>
      </c>
      <c r="V43" s="85">
        <v>80</v>
      </c>
      <c r="W43" s="85">
        <v>90</v>
      </c>
      <c r="X43" s="85">
        <v>90</v>
      </c>
      <c r="Y43" s="85">
        <v>90</v>
      </c>
      <c r="Z43" s="85">
        <v>90</v>
      </c>
      <c r="AA43" s="85">
        <v>100</v>
      </c>
      <c r="GM43" s="41"/>
      <c r="GN43" s="41"/>
    </row>
    <row r="44" spans="1:196" x14ac:dyDescent="0.35">
      <c r="A44" s="89" t="s">
        <v>36</v>
      </c>
      <c r="C44" s="85">
        <v>300</v>
      </c>
      <c r="D44" s="85">
        <v>10</v>
      </c>
      <c r="E44" s="85">
        <v>10</v>
      </c>
      <c r="F44" s="85">
        <v>10</v>
      </c>
      <c r="G44" s="85">
        <v>10</v>
      </c>
      <c r="H44" s="85">
        <v>20</v>
      </c>
      <c r="I44" s="85">
        <v>20</v>
      </c>
      <c r="J44" s="85">
        <v>20</v>
      </c>
      <c r="K44" s="85">
        <v>20</v>
      </c>
      <c r="L44" s="85">
        <v>20</v>
      </c>
      <c r="M44" s="85">
        <v>30</v>
      </c>
      <c r="N44" s="85">
        <v>40</v>
      </c>
      <c r="O44" s="85">
        <v>30</v>
      </c>
      <c r="P44" s="85">
        <v>30</v>
      </c>
      <c r="Q44" s="85">
        <v>30</v>
      </c>
      <c r="R44" s="85">
        <v>40</v>
      </c>
      <c r="S44" s="85">
        <v>40</v>
      </c>
      <c r="T44" s="85">
        <v>40</v>
      </c>
      <c r="U44" s="85">
        <v>40</v>
      </c>
      <c r="V44" s="85">
        <v>40</v>
      </c>
      <c r="W44" s="85">
        <v>40</v>
      </c>
      <c r="X44" s="85">
        <v>40</v>
      </c>
      <c r="Y44" s="85">
        <v>50</v>
      </c>
      <c r="Z44" s="85">
        <v>50</v>
      </c>
      <c r="AA44" s="85">
        <v>50</v>
      </c>
      <c r="GM44" s="41"/>
      <c r="GN44" s="41"/>
    </row>
    <row r="45" spans="1:196" x14ac:dyDescent="0.35">
      <c r="A45" s="89" t="s">
        <v>37</v>
      </c>
      <c r="C45" s="85">
        <v>310</v>
      </c>
      <c r="D45" s="85">
        <v>0</v>
      </c>
      <c r="E45" s="85">
        <v>10</v>
      </c>
      <c r="F45" s="85">
        <v>10</v>
      </c>
      <c r="G45" s="85">
        <v>10</v>
      </c>
      <c r="H45" s="85">
        <v>20</v>
      </c>
      <c r="I45" s="85">
        <v>30</v>
      </c>
      <c r="J45" s="85">
        <v>30</v>
      </c>
      <c r="K45" s="85">
        <v>30</v>
      </c>
      <c r="L45" s="85">
        <v>40</v>
      </c>
      <c r="M45" s="85">
        <v>30</v>
      </c>
      <c r="N45" s="85">
        <v>40</v>
      </c>
      <c r="O45" s="85">
        <v>50</v>
      </c>
      <c r="P45" s="85">
        <v>50</v>
      </c>
      <c r="Q45" s="85">
        <v>50</v>
      </c>
      <c r="R45" s="85">
        <v>50</v>
      </c>
      <c r="S45" s="85">
        <v>50</v>
      </c>
      <c r="T45" s="85">
        <v>60</v>
      </c>
      <c r="U45" s="85">
        <v>60</v>
      </c>
      <c r="V45" s="85">
        <v>60</v>
      </c>
      <c r="W45" s="85">
        <v>60</v>
      </c>
      <c r="X45" s="85">
        <v>70</v>
      </c>
      <c r="Y45" s="85">
        <v>70</v>
      </c>
      <c r="Z45" s="85">
        <v>70</v>
      </c>
      <c r="AA45" s="85">
        <v>70</v>
      </c>
      <c r="GM45" s="41"/>
      <c r="GN45" s="41"/>
    </row>
    <row r="46" spans="1:196" x14ac:dyDescent="0.35">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row>
    <row r="47" spans="1:196" ht="14.5" customHeight="1" x14ac:dyDescent="0.35">
      <c r="A47" s="89" t="s">
        <v>38</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row>
    <row r="48" spans="1:196"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19" ht="14.5" customHeight="1" x14ac:dyDescent="0.35">
      <c r="A49" s="89" t="s">
        <v>39</v>
      </c>
      <c r="B49" s="106"/>
      <c r="C49" s="106"/>
      <c r="D49" s="106"/>
      <c r="E49" s="106"/>
      <c r="F49" s="106"/>
      <c r="G49" s="106"/>
      <c r="H49" s="106"/>
      <c r="I49" s="106"/>
      <c r="J49" s="106"/>
      <c r="K49" s="106"/>
      <c r="L49" s="106"/>
      <c r="M49" s="106"/>
      <c r="N49" s="106"/>
      <c r="O49" s="106"/>
      <c r="P49" s="106"/>
      <c r="Q49" s="106"/>
      <c r="R49" s="106"/>
      <c r="S49" s="106"/>
    </row>
    <row r="50" spans="1:219" ht="14.5" customHeight="1" x14ac:dyDescent="0.35">
      <c r="A50" s="89" t="s">
        <v>40</v>
      </c>
      <c r="B50" s="89"/>
      <c r="C50" s="41"/>
      <c r="D50" s="41"/>
      <c r="E50" s="41"/>
      <c r="F50" s="41"/>
      <c r="J50" s="41"/>
      <c r="K50" s="41"/>
      <c r="O50" s="41"/>
      <c r="P50" s="41"/>
      <c r="GO50" s="89"/>
      <c r="GP50" s="89"/>
      <c r="GQ50" s="89"/>
      <c r="GR50" s="89"/>
      <c r="GS50" s="89"/>
      <c r="GT50" s="89"/>
      <c r="GU50" s="89"/>
      <c r="GV50" s="89"/>
      <c r="GW50" s="89"/>
      <c r="GX50" s="89"/>
      <c r="GY50" s="89"/>
      <c r="GZ50" s="89"/>
      <c r="HA50" s="89"/>
      <c r="HB50" s="89"/>
      <c r="HC50" s="89"/>
      <c r="HD50" s="89"/>
      <c r="HE50" s="89"/>
      <c r="HF50" s="89"/>
      <c r="HG50" s="89"/>
      <c r="HH50" s="89"/>
      <c r="HI50" s="89"/>
      <c r="HJ50" s="89"/>
      <c r="HK50" s="89"/>
    </row>
    <row r="51" spans="1:219" ht="14.5" customHeight="1" x14ac:dyDescent="0.35">
      <c r="A51" s="89" t="s">
        <v>41</v>
      </c>
      <c r="GO51" s="89"/>
      <c r="GP51" s="89"/>
      <c r="GQ51" s="89"/>
      <c r="GR51" s="89"/>
      <c r="GS51" s="89"/>
      <c r="GT51" s="89"/>
      <c r="GU51" s="89"/>
      <c r="GV51" s="89"/>
      <c r="GW51" s="89"/>
      <c r="GX51" s="89"/>
      <c r="GY51" s="89"/>
      <c r="GZ51" s="89"/>
      <c r="HA51" s="89"/>
      <c r="HB51" s="89"/>
      <c r="HC51" s="89"/>
      <c r="HD51" s="89"/>
      <c r="HE51" s="89"/>
      <c r="HF51" s="89"/>
      <c r="HG51" s="89"/>
      <c r="HH51" s="89"/>
      <c r="HI51" s="89"/>
      <c r="HJ51" s="89"/>
      <c r="HK51" s="89"/>
    </row>
    <row r="52" spans="1:219" ht="14.5" customHeight="1" x14ac:dyDescent="0.35">
      <c r="A52" s="89" t="s">
        <v>42</v>
      </c>
      <c r="GO52" s="89"/>
      <c r="GP52" s="89"/>
      <c r="GQ52" s="89"/>
      <c r="GR52" s="89"/>
      <c r="GS52" s="89"/>
      <c r="GT52" s="89"/>
      <c r="GU52" s="89"/>
      <c r="GV52" s="89"/>
      <c r="GW52" s="89"/>
      <c r="GX52" s="89"/>
      <c r="GY52" s="89"/>
      <c r="GZ52" s="89"/>
      <c r="HA52" s="89"/>
      <c r="HB52" s="89"/>
      <c r="HC52" s="89"/>
      <c r="HD52" s="89"/>
      <c r="HE52" s="89"/>
      <c r="HF52" s="89"/>
      <c r="HG52" s="89"/>
      <c r="HH52" s="89"/>
      <c r="HI52" s="89"/>
      <c r="HJ52" s="89"/>
      <c r="HK52" s="89"/>
    </row>
  </sheetData>
  <pageMargins left="0.7" right="0.7" top="0.75" bottom="0.75" header="0.3" footer="0.3"/>
  <pageSetup paperSize="9" scale="52"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O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5" width="9.453125" customWidth="1"/>
    <col min="256" max="256" width="15.54296875" customWidth="1"/>
    <col min="257" max="257" width="1.7265625" customWidth="1"/>
    <col min="258" max="258" width="10.81640625" customWidth="1"/>
    <col min="259" max="259" width="1.7265625" customWidth="1"/>
    <col min="260" max="271" width="9.453125" customWidth="1"/>
    <col min="512" max="512" width="15.54296875" customWidth="1"/>
    <col min="513" max="513" width="1.7265625" customWidth="1"/>
    <col min="514" max="514" width="10.81640625" customWidth="1"/>
    <col min="515" max="515" width="1.7265625" customWidth="1"/>
    <col min="516" max="527" width="9.453125" customWidth="1"/>
    <col min="768" max="768" width="15.54296875" customWidth="1"/>
    <col min="769" max="769" width="1.7265625" customWidth="1"/>
    <col min="770" max="770" width="10.81640625" customWidth="1"/>
    <col min="771" max="771" width="1.7265625" customWidth="1"/>
    <col min="772" max="783" width="9.453125" customWidth="1"/>
    <col min="1024" max="1024" width="15.54296875" customWidth="1"/>
    <col min="1025" max="1025" width="1.7265625" customWidth="1"/>
    <col min="1026" max="1026" width="10.81640625" customWidth="1"/>
    <col min="1027" max="1027" width="1.7265625" customWidth="1"/>
    <col min="1028" max="1039" width="9.453125" customWidth="1"/>
    <col min="1280" max="1280" width="15.54296875" customWidth="1"/>
    <col min="1281" max="1281" width="1.7265625" customWidth="1"/>
    <col min="1282" max="1282" width="10.81640625" customWidth="1"/>
    <col min="1283" max="1283" width="1.7265625" customWidth="1"/>
    <col min="1284" max="1295" width="9.453125" customWidth="1"/>
    <col min="1536" max="1536" width="15.54296875" customWidth="1"/>
    <col min="1537" max="1537" width="1.7265625" customWidth="1"/>
    <col min="1538" max="1538" width="10.81640625" customWidth="1"/>
    <col min="1539" max="1539" width="1.7265625" customWidth="1"/>
    <col min="1540" max="1551" width="9.453125" customWidth="1"/>
    <col min="1792" max="1792" width="15.54296875" customWidth="1"/>
    <col min="1793" max="1793" width="1.7265625" customWidth="1"/>
    <col min="1794" max="1794" width="10.81640625" customWidth="1"/>
    <col min="1795" max="1795" width="1.7265625" customWidth="1"/>
    <col min="1796" max="1807" width="9.453125" customWidth="1"/>
    <col min="2048" max="2048" width="15.54296875" customWidth="1"/>
    <col min="2049" max="2049" width="1.7265625" customWidth="1"/>
    <col min="2050" max="2050" width="10.81640625" customWidth="1"/>
    <col min="2051" max="2051" width="1.7265625" customWidth="1"/>
    <col min="2052" max="2063" width="9.453125" customWidth="1"/>
    <col min="2304" max="2304" width="15.54296875" customWidth="1"/>
    <col min="2305" max="2305" width="1.7265625" customWidth="1"/>
    <col min="2306" max="2306" width="10.81640625" customWidth="1"/>
    <col min="2307" max="2307" width="1.7265625" customWidth="1"/>
    <col min="2308" max="2319" width="9.453125" customWidth="1"/>
    <col min="2560" max="2560" width="15.54296875" customWidth="1"/>
    <col min="2561" max="2561" width="1.7265625" customWidth="1"/>
    <col min="2562" max="2562" width="10.81640625" customWidth="1"/>
    <col min="2563" max="2563" width="1.7265625" customWidth="1"/>
    <col min="2564" max="2575" width="9.453125" customWidth="1"/>
    <col min="2816" max="2816" width="15.54296875" customWidth="1"/>
    <col min="2817" max="2817" width="1.7265625" customWidth="1"/>
    <col min="2818" max="2818" width="10.81640625" customWidth="1"/>
    <col min="2819" max="2819" width="1.7265625" customWidth="1"/>
    <col min="2820" max="2831" width="9.453125" customWidth="1"/>
    <col min="3072" max="3072" width="15.54296875" customWidth="1"/>
    <col min="3073" max="3073" width="1.7265625" customWidth="1"/>
    <col min="3074" max="3074" width="10.81640625" customWidth="1"/>
    <col min="3075" max="3075" width="1.7265625" customWidth="1"/>
    <col min="3076" max="3087" width="9.453125" customWidth="1"/>
    <col min="3328" max="3328" width="15.54296875" customWidth="1"/>
    <col min="3329" max="3329" width="1.7265625" customWidth="1"/>
    <col min="3330" max="3330" width="10.81640625" customWidth="1"/>
    <col min="3331" max="3331" width="1.7265625" customWidth="1"/>
    <col min="3332" max="3343" width="9.453125" customWidth="1"/>
    <col min="3584" max="3584" width="15.54296875" customWidth="1"/>
    <col min="3585" max="3585" width="1.7265625" customWidth="1"/>
    <col min="3586" max="3586" width="10.81640625" customWidth="1"/>
    <col min="3587" max="3587" width="1.7265625" customWidth="1"/>
    <col min="3588" max="3599" width="9.453125" customWidth="1"/>
    <col min="3840" max="3840" width="15.54296875" customWidth="1"/>
    <col min="3841" max="3841" width="1.7265625" customWidth="1"/>
    <col min="3842" max="3842" width="10.81640625" customWidth="1"/>
    <col min="3843" max="3843" width="1.7265625" customWidth="1"/>
    <col min="3844" max="3855" width="9.453125" customWidth="1"/>
    <col min="4096" max="4096" width="15.54296875" customWidth="1"/>
    <col min="4097" max="4097" width="1.7265625" customWidth="1"/>
    <col min="4098" max="4098" width="10.81640625" customWidth="1"/>
    <col min="4099" max="4099" width="1.7265625" customWidth="1"/>
    <col min="4100" max="4111" width="9.453125" customWidth="1"/>
    <col min="4352" max="4352" width="15.54296875" customWidth="1"/>
    <col min="4353" max="4353" width="1.7265625" customWidth="1"/>
    <col min="4354" max="4354" width="10.81640625" customWidth="1"/>
    <col min="4355" max="4355" width="1.7265625" customWidth="1"/>
    <col min="4356" max="4367" width="9.453125" customWidth="1"/>
    <col min="4608" max="4608" width="15.54296875" customWidth="1"/>
    <col min="4609" max="4609" width="1.7265625" customWidth="1"/>
    <col min="4610" max="4610" width="10.81640625" customWidth="1"/>
    <col min="4611" max="4611" width="1.7265625" customWidth="1"/>
    <col min="4612" max="4623" width="9.453125" customWidth="1"/>
    <col min="4864" max="4864" width="15.54296875" customWidth="1"/>
    <col min="4865" max="4865" width="1.7265625" customWidth="1"/>
    <col min="4866" max="4866" width="10.81640625" customWidth="1"/>
    <col min="4867" max="4867" width="1.7265625" customWidth="1"/>
    <col min="4868" max="4879" width="9.453125" customWidth="1"/>
    <col min="5120" max="5120" width="15.54296875" customWidth="1"/>
    <col min="5121" max="5121" width="1.7265625" customWidth="1"/>
    <col min="5122" max="5122" width="10.81640625" customWidth="1"/>
    <col min="5123" max="5123" width="1.7265625" customWidth="1"/>
    <col min="5124" max="5135" width="9.453125" customWidth="1"/>
    <col min="5376" max="5376" width="15.54296875" customWidth="1"/>
    <col min="5377" max="5377" width="1.7265625" customWidth="1"/>
    <col min="5378" max="5378" width="10.81640625" customWidth="1"/>
    <col min="5379" max="5379" width="1.7265625" customWidth="1"/>
    <col min="5380" max="5391" width="9.453125" customWidth="1"/>
    <col min="5632" max="5632" width="15.54296875" customWidth="1"/>
    <col min="5633" max="5633" width="1.7265625" customWidth="1"/>
    <col min="5634" max="5634" width="10.81640625" customWidth="1"/>
    <col min="5635" max="5635" width="1.7265625" customWidth="1"/>
    <col min="5636" max="5647" width="9.453125" customWidth="1"/>
    <col min="5888" max="5888" width="15.54296875" customWidth="1"/>
    <col min="5889" max="5889" width="1.7265625" customWidth="1"/>
    <col min="5890" max="5890" width="10.81640625" customWidth="1"/>
    <col min="5891" max="5891" width="1.7265625" customWidth="1"/>
    <col min="5892" max="5903" width="9.453125" customWidth="1"/>
    <col min="6144" max="6144" width="15.54296875" customWidth="1"/>
    <col min="6145" max="6145" width="1.7265625" customWidth="1"/>
    <col min="6146" max="6146" width="10.81640625" customWidth="1"/>
    <col min="6147" max="6147" width="1.7265625" customWidth="1"/>
    <col min="6148" max="6159" width="9.453125" customWidth="1"/>
    <col min="6400" max="6400" width="15.54296875" customWidth="1"/>
    <col min="6401" max="6401" width="1.7265625" customWidth="1"/>
    <col min="6402" max="6402" width="10.81640625" customWidth="1"/>
    <col min="6403" max="6403" width="1.7265625" customWidth="1"/>
    <col min="6404" max="6415" width="9.453125" customWidth="1"/>
    <col min="6656" max="6656" width="15.54296875" customWidth="1"/>
    <col min="6657" max="6657" width="1.7265625" customWidth="1"/>
    <col min="6658" max="6658" width="10.81640625" customWidth="1"/>
    <col min="6659" max="6659" width="1.7265625" customWidth="1"/>
    <col min="6660" max="6671" width="9.453125" customWidth="1"/>
    <col min="6912" max="6912" width="15.54296875" customWidth="1"/>
    <col min="6913" max="6913" width="1.7265625" customWidth="1"/>
    <col min="6914" max="6914" width="10.81640625" customWidth="1"/>
    <col min="6915" max="6915" width="1.7265625" customWidth="1"/>
    <col min="6916" max="6927" width="9.453125" customWidth="1"/>
    <col min="7168" max="7168" width="15.54296875" customWidth="1"/>
    <col min="7169" max="7169" width="1.7265625" customWidth="1"/>
    <col min="7170" max="7170" width="10.81640625" customWidth="1"/>
    <col min="7171" max="7171" width="1.7265625" customWidth="1"/>
    <col min="7172" max="7183" width="9.453125" customWidth="1"/>
    <col min="7424" max="7424" width="15.54296875" customWidth="1"/>
    <col min="7425" max="7425" width="1.7265625" customWidth="1"/>
    <col min="7426" max="7426" width="10.81640625" customWidth="1"/>
    <col min="7427" max="7427" width="1.7265625" customWidth="1"/>
    <col min="7428" max="7439" width="9.453125" customWidth="1"/>
    <col min="7680" max="7680" width="15.54296875" customWidth="1"/>
    <col min="7681" max="7681" width="1.7265625" customWidth="1"/>
    <col min="7682" max="7682" width="10.81640625" customWidth="1"/>
    <col min="7683" max="7683" width="1.7265625" customWidth="1"/>
    <col min="7684" max="7695" width="9.453125" customWidth="1"/>
    <col min="7936" max="7936" width="15.54296875" customWidth="1"/>
    <col min="7937" max="7937" width="1.7265625" customWidth="1"/>
    <col min="7938" max="7938" width="10.81640625" customWidth="1"/>
    <col min="7939" max="7939" width="1.7265625" customWidth="1"/>
    <col min="7940" max="7951" width="9.453125" customWidth="1"/>
    <col min="8192" max="8192" width="15.54296875" customWidth="1"/>
    <col min="8193" max="8193" width="1.7265625" customWidth="1"/>
    <col min="8194" max="8194" width="10.81640625" customWidth="1"/>
    <col min="8195" max="8195" width="1.7265625" customWidth="1"/>
    <col min="8196" max="8207" width="9.453125" customWidth="1"/>
    <col min="8448" max="8448" width="15.54296875" customWidth="1"/>
    <col min="8449" max="8449" width="1.7265625" customWidth="1"/>
    <col min="8450" max="8450" width="10.81640625" customWidth="1"/>
    <col min="8451" max="8451" width="1.7265625" customWidth="1"/>
    <col min="8452" max="8463" width="9.453125" customWidth="1"/>
    <col min="8704" max="8704" width="15.54296875" customWidth="1"/>
    <col min="8705" max="8705" width="1.7265625" customWidth="1"/>
    <col min="8706" max="8706" width="10.81640625" customWidth="1"/>
    <col min="8707" max="8707" width="1.7265625" customWidth="1"/>
    <col min="8708" max="8719" width="9.453125" customWidth="1"/>
    <col min="8960" max="8960" width="15.54296875" customWidth="1"/>
    <col min="8961" max="8961" width="1.7265625" customWidth="1"/>
    <col min="8962" max="8962" width="10.81640625" customWidth="1"/>
    <col min="8963" max="8963" width="1.7265625" customWidth="1"/>
    <col min="8964" max="8975" width="9.453125" customWidth="1"/>
    <col min="9216" max="9216" width="15.54296875" customWidth="1"/>
    <col min="9217" max="9217" width="1.7265625" customWidth="1"/>
    <col min="9218" max="9218" width="10.81640625" customWidth="1"/>
    <col min="9219" max="9219" width="1.7265625" customWidth="1"/>
    <col min="9220" max="9231" width="9.453125" customWidth="1"/>
    <col min="9472" max="9472" width="15.54296875" customWidth="1"/>
    <col min="9473" max="9473" width="1.7265625" customWidth="1"/>
    <col min="9474" max="9474" width="10.81640625" customWidth="1"/>
    <col min="9475" max="9475" width="1.7265625" customWidth="1"/>
    <col min="9476" max="9487" width="9.453125" customWidth="1"/>
    <col min="9728" max="9728" width="15.54296875" customWidth="1"/>
    <col min="9729" max="9729" width="1.7265625" customWidth="1"/>
    <col min="9730" max="9730" width="10.81640625" customWidth="1"/>
    <col min="9731" max="9731" width="1.7265625" customWidth="1"/>
    <col min="9732" max="9743" width="9.453125" customWidth="1"/>
    <col min="9984" max="9984" width="15.54296875" customWidth="1"/>
    <col min="9985" max="9985" width="1.7265625" customWidth="1"/>
    <col min="9986" max="9986" width="10.81640625" customWidth="1"/>
    <col min="9987" max="9987" width="1.7265625" customWidth="1"/>
    <col min="9988" max="9999" width="9.453125" customWidth="1"/>
    <col min="10240" max="10240" width="15.54296875" customWidth="1"/>
    <col min="10241" max="10241" width="1.7265625" customWidth="1"/>
    <col min="10242" max="10242" width="10.81640625" customWidth="1"/>
    <col min="10243" max="10243" width="1.7265625" customWidth="1"/>
    <col min="10244" max="10255" width="9.453125" customWidth="1"/>
    <col min="10496" max="10496" width="15.54296875" customWidth="1"/>
    <col min="10497" max="10497" width="1.7265625" customWidth="1"/>
    <col min="10498" max="10498" width="10.81640625" customWidth="1"/>
    <col min="10499" max="10499" width="1.7265625" customWidth="1"/>
    <col min="10500" max="10511" width="9.453125" customWidth="1"/>
    <col min="10752" max="10752" width="15.54296875" customWidth="1"/>
    <col min="10753" max="10753" width="1.7265625" customWidth="1"/>
    <col min="10754" max="10754" width="10.81640625" customWidth="1"/>
    <col min="10755" max="10755" width="1.7265625" customWidth="1"/>
    <col min="10756" max="10767" width="9.453125" customWidth="1"/>
    <col min="11008" max="11008" width="15.54296875" customWidth="1"/>
    <col min="11009" max="11009" width="1.7265625" customWidth="1"/>
    <col min="11010" max="11010" width="10.81640625" customWidth="1"/>
    <col min="11011" max="11011" width="1.7265625" customWidth="1"/>
    <col min="11012" max="11023" width="9.453125" customWidth="1"/>
    <col min="11264" max="11264" width="15.54296875" customWidth="1"/>
    <col min="11265" max="11265" width="1.7265625" customWidth="1"/>
    <col min="11266" max="11266" width="10.81640625" customWidth="1"/>
    <col min="11267" max="11267" width="1.7265625" customWidth="1"/>
    <col min="11268" max="11279" width="9.453125" customWidth="1"/>
    <col min="11520" max="11520" width="15.54296875" customWidth="1"/>
    <col min="11521" max="11521" width="1.7265625" customWidth="1"/>
    <col min="11522" max="11522" width="10.81640625" customWidth="1"/>
    <col min="11523" max="11523" width="1.7265625" customWidth="1"/>
    <col min="11524" max="11535" width="9.453125" customWidth="1"/>
    <col min="11776" max="11776" width="15.54296875" customWidth="1"/>
    <col min="11777" max="11777" width="1.7265625" customWidth="1"/>
    <col min="11778" max="11778" width="10.81640625" customWidth="1"/>
    <col min="11779" max="11779" width="1.7265625" customWidth="1"/>
    <col min="11780" max="11791" width="9.453125" customWidth="1"/>
    <col min="12032" max="12032" width="15.54296875" customWidth="1"/>
    <col min="12033" max="12033" width="1.7265625" customWidth="1"/>
    <col min="12034" max="12034" width="10.81640625" customWidth="1"/>
    <col min="12035" max="12035" width="1.7265625" customWidth="1"/>
    <col min="12036" max="12047" width="9.453125" customWidth="1"/>
    <col min="12288" max="12288" width="15.54296875" customWidth="1"/>
    <col min="12289" max="12289" width="1.7265625" customWidth="1"/>
    <col min="12290" max="12290" width="10.81640625" customWidth="1"/>
    <col min="12291" max="12291" width="1.7265625" customWidth="1"/>
    <col min="12292" max="12303" width="9.453125" customWidth="1"/>
    <col min="12544" max="12544" width="15.54296875" customWidth="1"/>
    <col min="12545" max="12545" width="1.7265625" customWidth="1"/>
    <col min="12546" max="12546" width="10.81640625" customWidth="1"/>
    <col min="12547" max="12547" width="1.7265625" customWidth="1"/>
    <col min="12548" max="12559" width="9.453125" customWidth="1"/>
    <col min="12800" max="12800" width="15.54296875" customWidth="1"/>
    <col min="12801" max="12801" width="1.7265625" customWidth="1"/>
    <col min="12802" max="12802" width="10.81640625" customWidth="1"/>
    <col min="12803" max="12803" width="1.7265625" customWidth="1"/>
    <col min="12804" max="12815" width="9.453125" customWidth="1"/>
    <col min="13056" max="13056" width="15.54296875" customWidth="1"/>
    <col min="13057" max="13057" width="1.7265625" customWidth="1"/>
    <col min="13058" max="13058" width="10.81640625" customWidth="1"/>
    <col min="13059" max="13059" width="1.7265625" customWidth="1"/>
    <col min="13060" max="13071" width="9.453125" customWidth="1"/>
    <col min="13312" max="13312" width="15.54296875" customWidth="1"/>
    <col min="13313" max="13313" width="1.7265625" customWidth="1"/>
    <col min="13314" max="13314" width="10.81640625" customWidth="1"/>
    <col min="13315" max="13315" width="1.7265625" customWidth="1"/>
    <col min="13316" max="13327" width="9.453125" customWidth="1"/>
    <col min="13568" max="13568" width="15.54296875" customWidth="1"/>
    <col min="13569" max="13569" width="1.7265625" customWidth="1"/>
    <col min="13570" max="13570" width="10.81640625" customWidth="1"/>
    <col min="13571" max="13571" width="1.7265625" customWidth="1"/>
    <col min="13572" max="13583" width="9.453125" customWidth="1"/>
    <col min="13824" max="13824" width="15.54296875" customWidth="1"/>
    <col min="13825" max="13825" width="1.7265625" customWidth="1"/>
    <col min="13826" max="13826" width="10.81640625" customWidth="1"/>
    <col min="13827" max="13827" width="1.7265625" customWidth="1"/>
    <col min="13828" max="13839" width="9.453125" customWidth="1"/>
    <col min="14080" max="14080" width="15.54296875" customWidth="1"/>
    <col min="14081" max="14081" width="1.7265625" customWidth="1"/>
    <col min="14082" max="14082" width="10.81640625" customWidth="1"/>
    <col min="14083" max="14083" width="1.7265625" customWidth="1"/>
    <col min="14084" max="14095" width="9.453125" customWidth="1"/>
    <col min="14336" max="14336" width="15.54296875" customWidth="1"/>
    <col min="14337" max="14337" width="1.7265625" customWidth="1"/>
    <col min="14338" max="14338" width="10.81640625" customWidth="1"/>
    <col min="14339" max="14339" width="1.7265625" customWidth="1"/>
    <col min="14340" max="14351" width="9.453125" customWidth="1"/>
    <col min="14592" max="14592" width="15.54296875" customWidth="1"/>
    <col min="14593" max="14593" width="1.7265625" customWidth="1"/>
    <col min="14594" max="14594" width="10.81640625" customWidth="1"/>
    <col min="14595" max="14595" width="1.7265625" customWidth="1"/>
    <col min="14596" max="14607" width="9.453125" customWidth="1"/>
    <col min="14848" max="14848" width="15.54296875" customWidth="1"/>
    <col min="14849" max="14849" width="1.7265625" customWidth="1"/>
    <col min="14850" max="14850" width="10.81640625" customWidth="1"/>
    <col min="14851" max="14851" width="1.7265625" customWidth="1"/>
    <col min="14852" max="14863" width="9.453125" customWidth="1"/>
    <col min="15104" max="15104" width="15.54296875" customWidth="1"/>
    <col min="15105" max="15105" width="1.7265625" customWidth="1"/>
    <col min="15106" max="15106" width="10.81640625" customWidth="1"/>
    <col min="15107" max="15107" width="1.7265625" customWidth="1"/>
    <col min="15108" max="15119" width="9.453125" customWidth="1"/>
    <col min="15360" max="15360" width="15.54296875" customWidth="1"/>
    <col min="15361" max="15361" width="1.7265625" customWidth="1"/>
    <col min="15362" max="15362" width="10.81640625" customWidth="1"/>
    <col min="15363" max="15363" width="1.7265625" customWidth="1"/>
    <col min="15364" max="15375" width="9.453125" customWidth="1"/>
    <col min="15616" max="15616" width="15.54296875" customWidth="1"/>
    <col min="15617" max="15617" width="1.7265625" customWidth="1"/>
    <col min="15618" max="15618" width="10.81640625" customWidth="1"/>
    <col min="15619" max="15619" width="1.7265625" customWidth="1"/>
    <col min="15620" max="15631" width="9.453125" customWidth="1"/>
    <col min="15872" max="15872" width="15.54296875" customWidth="1"/>
    <col min="15873" max="15873" width="1.7265625" customWidth="1"/>
    <col min="15874" max="15874" width="10.81640625" customWidth="1"/>
    <col min="15875" max="15875" width="1.7265625" customWidth="1"/>
    <col min="15876" max="15887" width="9.453125" customWidth="1"/>
    <col min="16128" max="16128" width="15.54296875" customWidth="1"/>
    <col min="16129" max="16129" width="1.7265625" customWidth="1"/>
    <col min="16130" max="16130" width="10.81640625" customWidth="1"/>
    <col min="16131" max="16131" width="1.7265625" customWidth="1"/>
    <col min="16132" max="16143" width="9.453125" customWidth="1"/>
    <col min="16384" max="16384" width="9.1796875" customWidth="1"/>
  </cols>
  <sheetData>
    <row r="1" spans="1:200" x14ac:dyDescent="0.35">
      <c r="A1" s="49" t="s">
        <v>52</v>
      </c>
      <c r="B1" s="49"/>
      <c r="C1" s="51"/>
      <c r="D1" s="51"/>
      <c r="E1" s="51"/>
      <c r="F1" s="51"/>
      <c r="G1" s="51"/>
      <c r="H1" s="51"/>
      <c r="I1" s="51"/>
      <c r="J1" s="51"/>
      <c r="K1" s="51"/>
      <c r="L1" s="51"/>
      <c r="M1" s="51"/>
      <c r="N1" s="51"/>
      <c r="O1" s="51"/>
      <c r="P1" s="51"/>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row>
    <row r="2" spans="1:200" x14ac:dyDescent="0.35">
      <c r="A2" s="88" t="s">
        <v>307</v>
      </c>
      <c r="B2" s="42"/>
      <c r="C2" s="52"/>
      <c r="D2" s="52"/>
      <c r="E2" s="52"/>
      <c r="F2" s="52"/>
      <c r="G2" s="52"/>
      <c r="H2" s="52"/>
      <c r="I2" s="52"/>
      <c r="J2" s="52"/>
      <c r="K2" s="52"/>
      <c r="L2" s="52"/>
      <c r="M2" s="52"/>
      <c r="N2" s="52"/>
      <c r="O2" s="52"/>
      <c r="P2" s="51"/>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row>
    <row r="3" spans="1:200" ht="33.75" customHeight="1" x14ac:dyDescent="0.35">
      <c r="A3" s="40"/>
      <c r="B3" s="40"/>
      <c r="C3" s="67" t="s">
        <v>1</v>
      </c>
      <c r="D3" s="68" t="s">
        <v>51</v>
      </c>
      <c r="E3" s="69"/>
      <c r="F3" s="69"/>
      <c r="G3" s="43"/>
      <c r="H3" s="43"/>
      <c r="I3" s="43"/>
      <c r="J3" s="69"/>
      <c r="K3" s="69"/>
      <c r="L3" s="43"/>
      <c r="M3" s="43"/>
      <c r="N3" s="43"/>
      <c r="O3" s="69"/>
      <c r="GR3" s="41"/>
    </row>
    <row r="4" spans="1:200" x14ac:dyDescent="0.35">
      <c r="A4" s="38"/>
      <c r="B4" s="38"/>
      <c r="C4" s="38"/>
      <c r="D4" s="38">
        <v>1</v>
      </c>
      <c r="E4" s="38">
        <v>2</v>
      </c>
      <c r="F4" s="38">
        <v>3</v>
      </c>
      <c r="G4" s="38">
        <v>4</v>
      </c>
      <c r="H4" s="38">
        <v>5</v>
      </c>
      <c r="I4" s="38">
        <v>6</v>
      </c>
      <c r="J4" s="38">
        <v>7</v>
      </c>
      <c r="K4" s="38">
        <v>8</v>
      </c>
      <c r="L4" s="38">
        <v>9</v>
      </c>
      <c r="M4" s="38">
        <v>10</v>
      </c>
      <c r="N4" s="38">
        <v>11</v>
      </c>
      <c r="O4" s="38">
        <v>12</v>
      </c>
      <c r="GQ4" s="41"/>
      <c r="GR4" s="41"/>
    </row>
    <row r="5" spans="1:200" x14ac:dyDescent="0.35">
      <c r="D5" s="46"/>
      <c r="E5" s="46"/>
      <c r="F5" s="46"/>
      <c r="G5" s="46"/>
      <c r="H5" s="46"/>
      <c r="I5" s="46"/>
      <c r="J5" s="46"/>
      <c r="K5" s="46"/>
      <c r="L5" s="46"/>
      <c r="M5" s="46"/>
      <c r="N5" s="46"/>
      <c r="O5" s="46"/>
      <c r="GQ5" s="41"/>
      <c r="GR5" s="41"/>
    </row>
    <row r="6" spans="1:200" x14ac:dyDescent="0.35">
      <c r="C6" s="66" t="s">
        <v>5</v>
      </c>
      <c r="D6" s="46"/>
      <c r="E6" s="46"/>
      <c r="F6" s="46"/>
      <c r="G6" s="46"/>
      <c r="H6" s="46"/>
      <c r="I6" s="46"/>
      <c r="J6" s="46"/>
      <c r="K6" s="46"/>
      <c r="L6" s="46"/>
      <c r="M6" s="46"/>
      <c r="N6" s="46"/>
      <c r="O6" s="46"/>
      <c r="GQ6" s="41"/>
      <c r="GR6" s="41"/>
    </row>
    <row r="7" spans="1:200" x14ac:dyDescent="0.35">
      <c r="C7" s="66"/>
      <c r="D7" s="46"/>
      <c r="E7" s="46"/>
      <c r="F7" s="46"/>
      <c r="G7" s="46"/>
      <c r="H7" s="46"/>
      <c r="I7" s="46"/>
      <c r="J7" s="46"/>
      <c r="K7" s="46"/>
      <c r="L7" s="46"/>
      <c r="M7" s="46"/>
      <c r="N7" s="46"/>
      <c r="O7" s="46"/>
      <c r="GQ7" s="41"/>
      <c r="GR7" s="41"/>
    </row>
    <row r="8" spans="1:200" x14ac:dyDescent="0.35">
      <c r="D8" s="46"/>
      <c r="E8" s="46"/>
      <c r="F8" s="46"/>
      <c r="G8" s="46"/>
      <c r="H8" s="46"/>
      <c r="I8" s="46"/>
      <c r="J8" s="46"/>
      <c r="K8" s="46"/>
      <c r="L8" s="46"/>
      <c r="M8" s="46"/>
      <c r="N8" s="46"/>
      <c r="O8" s="46"/>
      <c r="GQ8" s="41"/>
      <c r="GR8" s="41"/>
    </row>
    <row r="9" spans="1:200" x14ac:dyDescent="0.35">
      <c r="A9" s="39" t="s">
        <v>1</v>
      </c>
      <c r="C9" s="74">
        <v>14370</v>
      </c>
      <c r="D9" s="74">
        <v>530</v>
      </c>
      <c r="E9" s="74">
        <v>700</v>
      </c>
      <c r="F9" s="74">
        <v>1100</v>
      </c>
      <c r="G9" s="74">
        <v>1630</v>
      </c>
      <c r="H9" s="74">
        <v>2140</v>
      </c>
      <c r="I9" s="74">
        <v>2710</v>
      </c>
      <c r="J9" s="74">
        <v>3150</v>
      </c>
      <c r="K9" s="74">
        <v>3630</v>
      </c>
      <c r="L9" s="74">
        <v>3930</v>
      </c>
      <c r="M9" s="74">
        <v>4250</v>
      </c>
      <c r="N9" s="74">
        <v>4510</v>
      </c>
      <c r="O9" s="74">
        <v>4720</v>
      </c>
      <c r="P9" s="71"/>
      <c r="GP9" s="41"/>
      <c r="GQ9" s="41"/>
      <c r="GR9" s="41"/>
    </row>
    <row r="10" spans="1:200" x14ac:dyDescent="0.35">
      <c r="C10" s="74"/>
      <c r="D10" s="74"/>
      <c r="E10" s="74"/>
      <c r="F10" s="74"/>
      <c r="G10" s="74"/>
      <c r="H10" s="74"/>
      <c r="I10" s="74"/>
      <c r="J10" s="74"/>
      <c r="K10" s="74"/>
      <c r="L10" s="74"/>
      <c r="M10" s="74"/>
      <c r="N10" s="74"/>
      <c r="O10" s="74"/>
      <c r="P10" s="71"/>
      <c r="GP10" s="41"/>
      <c r="GQ10" s="41"/>
      <c r="GR10" s="41"/>
    </row>
    <row r="11" spans="1:200" x14ac:dyDescent="0.35">
      <c r="A11" s="39" t="s">
        <v>6</v>
      </c>
      <c r="C11" s="74"/>
      <c r="D11" s="74"/>
      <c r="E11" s="74"/>
      <c r="F11" s="74"/>
      <c r="G11" s="74"/>
      <c r="H11" s="74"/>
      <c r="I11" s="74"/>
      <c r="J11" s="74"/>
      <c r="K11" s="74"/>
      <c r="L11" s="74"/>
      <c r="M11" s="74"/>
      <c r="N11" s="74"/>
      <c r="O11" s="74"/>
      <c r="P11" s="71"/>
      <c r="GP11" s="41"/>
      <c r="GQ11" s="41"/>
      <c r="GR11" s="41"/>
    </row>
    <row r="12" spans="1:200" x14ac:dyDescent="0.35">
      <c r="A12" s="40" t="s">
        <v>7</v>
      </c>
      <c r="C12" s="74">
        <v>260</v>
      </c>
      <c r="D12" s="74">
        <v>20</v>
      </c>
      <c r="E12" s="74">
        <v>20</v>
      </c>
      <c r="F12" s="74">
        <v>40</v>
      </c>
      <c r="G12" s="74">
        <v>60</v>
      </c>
      <c r="H12" s="74">
        <v>70</v>
      </c>
      <c r="I12" s="74">
        <v>90</v>
      </c>
      <c r="J12" s="74">
        <v>90</v>
      </c>
      <c r="K12" s="74">
        <v>100</v>
      </c>
      <c r="L12" s="74">
        <v>110</v>
      </c>
      <c r="M12" s="74">
        <v>110</v>
      </c>
      <c r="N12" s="74">
        <v>120</v>
      </c>
      <c r="O12" s="74">
        <v>120</v>
      </c>
      <c r="P12" s="71"/>
      <c r="GP12" s="41"/>
      <c r="GQ12" s="41"/>
      <c r="GR12" s="41"/>
    </row>
    <row r="13" spans="1:200" x14ac:dyDescent="0.35">
      <c r="A13" s="40" t="s">
        <v>8</v>
      </c>
      <c r="C13" s="74">
        <v>1830</v>
      </c>
      <c r="D13" s="74">
        <v>80</v>
      </c>
      <c r="E13" s="74">
        <v>120</v>
      </c>
      <c r="F13" s="74">
        <v>200</v>
      </c>
      <c r="G13" s="74">
        <v>330</v>
      </c>
      <c r="H13" s="74">
        <v>430</v>
      </c>
      <c r="I13" s="74">
        <v>540</v>
      </c>
      <c r="J13" s="74">
        <v>630</v>
      </c>
      <c r="K13" s="74">
        <v>730</v>
      </c>
      <c r="L13" s="74">
        <v>770</v>
      </c>
      <c r="M13" s="74">
        <v>820</v>
      </c>
      <c r="N13" s="74">
        <v>860</v>
      </c>
      <c r="O13" s="74">
        <v>890</v>
      </c>
      <c r="P13" s="71"/>
      <c r="GP13" s="41"/>
      <c r="GQ13" s="41"/>
      <c r="GR13" s="41"/>
    </row>
    <row r="14" spans="1:200" x14ac:dyDescent="0.35">
      <c r="A14" s="40" t="s">
        <v>9</v>
      </c>
      <c r="C14" s="74">
        <v>1880</v>
      </c>
      <c r="D14" s="74">
        <v>80</v>
      </c>
      <c r="E14" s="74">
        <v>110</v>
      </c>
      <c r="F14" s="74">
        <v>180</v>
      </c>
      <c r="G14" s="74">
        <v>260</v>
      </c>
      <c r="H14" s="74">
        <v>330</v>
      </c>
      <c r="I14" s="74">
        <v>430</v>
      </c>
      <c r="J14" s="74">
        <v>510</v>
      </c>
      <c r="K14" s="74">
        <v>590</v>
      </c>
      <c r="L14" s="74">
        <v>640</v>
      </c>
      <c r="M14" s="74">
        <v>710</v>
      </c>
      <c r="N14" s="74">
        <v>740</v>
      </c>
      <c r="O14" s="74">
        <v>780</v>
      </c>
      <c r="P14" s="71"/>
      <c r="GP14" s="41"/>
      <c r="GQ14" s="41"/>
      <c r="GR14" s="41"/>
    </row>
    <row r="15" spans="1:200" x14ac:dyDescent="0.35">
      <c r="A15" s="40" t="s">
        <v>10</v>
      </c>
      <c r="C15" s="74">
        <v>1690</v>
      </c>
      <c r="D15" s="74">
        <v>80</v>
      </c>
      <c r="E15" s="74">
        <v>90</v>
      </c>
      <c r="F15" s="74">
        <v>150</v>
      </c>
      <c r="G15" s="74">
        <v>220</v>
      </c>
      <c r="H15" s="74">
        <v>290</v>
      </c>
      <c r="I15" s="74">
        <v>370</v>
      </c>
      <c r="J15" s="74">
        <v>430</v>
      </c>
      <c r="K15" s="74">
        <v>490</v>
      </c>
      <c r="L15" s="74">
        <v>530</v>
      </c>
      <c r="M15" s="74">
        <v>560</v>
      </c>
      <c r="N15" s="74">
        <v>610</v>
      </c>
      <c r="O15" s="74">
        <v>630</v>
      </c>
      <c r="P15" s="71"/>
      <c r="GP15" s="41"/>
      <c r="GQ15" s="41"/>
      <c r="GR15" s="41"/>
    </row>
    <row r="16" spans="1:200" x14ac:dyDescent="0.35">
      <c r="A16" s="40" t="s">
        <v>11</v>
      </c>
      <c r="C16" s="74">
        <v>1320</v>
      </c>
      <c r="D16" s="74">
        <v>60</v>
      </c>
      <c r="E16" s="74">
        <v>70</v>
      </c>
      <c r="F16" s="74">
        <v>100</v>
      </c>
      <c r="G16" s="74">
        <v>140</v>
      </c>
      <c r="H16" s="74">
        <v>200</v>
      </c>
      <c r="I16" s="74">
        <v>250</v>
      </c>
      <c r="J16" s="74">
        <v>290</v>
      </c>
      <c r="K16" s="74">
        <v>330</v>
      </c>
      <c r="L16" s="74">
        <v>370</v>
      </c>
      <c r="M16" s="74">
        <v>380</v>
      </c>
      <c r="N16" s="74">
        <v>420</v>
      </c>
      <c r="O16" s="74">
        <v>450</v>
      </c>
      <c r="P16" s="71"/>
      <c r="GP16" s="41"/>
      <c r="GQ16" s="41"/>
      <c r="GR16" s="41"/>
    </row>
    <row r="17" spans="1:200" x14ac:dyDescent="0.35">
      <c r="A17" s="40" t="s">
        <v>12</v>
      </c>
      <c r="C17" s="74">
        <v>1210</v>
      </c>
      <c r="D17" s="74">
        <v>50</v>
      </c>
      <c r="E17" s="74">
        <v>70</v>
      </c>
      <c r="F17" s="74">
        <v>90</v>
      </c>
      <c r="G17" s="74">
        <v>130</v>
      </c>
      <c r="H17" s="74">
        <v>160</v>
      </c>
      <c r="I17" s="74">
        <v>210</v>
      </c>
      <c r="J17" s="74">
        <v>240</v>
      </c>
      <c r="K17" s="74">
        <v>280</v>
      </c>
      <c r="L17" s="74">
        <v>310</v>
      </c>
      <c r="M17" s="74">
        <v>340</v>
      </c>
      <c r="N17" s="74">
        <v>370</v>
      </c>
      <c r="O17" s="74">
        <v>370</v>
      </c>
      <c r="P17" s="71"/>
      <c r="GP17" s="41"/>
      <c r="GQ17" s="41"/>
      <c r="GR17" s="41"/>
    </row>
    <row r="18" spans="1:200" x14ac:dyDescent="0.35">
      <c r="A18" s="40" t="s">
        <v>13</v>
      </c>
      <c r="C18" s="74">
        <v>1270</v>
      </c>
      <c r="D18" s="74">
        <v>40</v>
      </c>
      <c r="E18" s="74">
        <v>50</v>
      </c>
      <c r="F18" s="74">
        <v>90</v>
      </c>
      <c r="G18" s="74">
        <v>140</v>
      </c>
      <c r="H18" s="74">
        <v>170</v>
      </c>
      <c r="I18" s="74">
        <v>220</v>
      </c>
      <c r="J18" s="74">
        <v>260</v>
      </c>
      <c r="K18" s="74">
        <v>280</v>
      </c>
      <c r="L18" s="74">
        <v>310</v>
      </c>
      <c r="M18" s="74">
        <v>340</v>
      </c>
      <c r="N18" s="74">
        <v>370</v>
      </c>
      <c r="O18" s="74">
        <v>380</v>
      </c>
      <c r="P18" s="71"/>
      <c r="GM18" s="41"/>
      <c r="GN18" s="41"/>
      <c r="GO18" s="41"/>
      <c r="GP18" s="41"/>
      <c r="GQ18" s="41"/>
      <c r="GR18" s="41"/>
    </row>
    <row r="19" spans="1:200" x14ac:dyDescent="0.35">
      <c r="A19" s="40" t="s">
        <v>14</v>
      </c>
      <c r="C19" s="74">
        <v>1650</v>
      </c>
      <c r="D19" s="74">
        <v>70</v>
      </c>
      <c r="E19" s="74">
        <v>80</v>
      </c>
      <c r="F19" s="74">
        <v>120</v>
      </c>
      <c r="G19" s="74">
        <v>150</v>
      </c>
      <c r="H19" s="74">
        <v>200</v>
      </c>
      <c r="I19" s="74">
        <v>250</v>
      </c>
      <c r="J19" s="74">
        <v>300</v>
      </c>
      <c r="K19" s="74">
        <v>350</v>
      </c>
      <c r="L19" s="74">
        <v>370</v>
      </c>
      <c r="M19" s="74">
        <v>420</v>
      </c>
      <c r="N19" s="74">
        <v>450</v>
      </c>
      <c r="O19" s="74">
        <v>460</v>
      </c>
      <c r="P19" s="71"/>
      <c r="GM19" s="41"/>
      <c r="GN19" s="41"/>
      <c r="GO19" s="41"/>
      <c r="GP19" s="41"/>
      <c r="GQ19" s="41"/>
      <c r="GR19" s="41"/>
    </row>
    <row r="20" spans="1:200" x14ac:dyDescent="0.35">
      <c r="A20" s="40" t="s">
        <v>15</v>
      </c>
      <c r="C20" s="74">
        <v>1610</v>
      </c>
      <c r="D20" s="74">
        <v>40</v>
      </c>
      <c r="E20" s="74">
        <v>60</v>
      </c>
      <c r="F20" s="74">
        <v>80</v>
      </c>
      <c r="G20" s="74">
        <v>110</v>
      </c>
      <c r="H20" s="74">
        <v>160</v>
      </c>
      <c r="I20" s="74">
        <v>210</v>
      </c>
      <c r="J20" s="74">
        <v>240</v>
      </c>
      <c r="K20" s="74">
        <v>270</v>
      </c>
      <c r="L20" s="74">
        <v>300</v>
      </c>
      <c r="M20" s="74">
        <v>320</v>
      </c>
      <c r="N20" s="74">
        <v>350</v>
      </c>
      <c r="O20" s="74">
        <v>370</v>
      </c>
      <c r="P20" s="71"/>
      <c r="GM20" s="41"/>
      <c r="GN20" s="41"/>
      <c r="GO20" s="41"/>
      <c r="GP20" s="41"/>
      <c r="GQ20" s="41"/>
      <c r="GR20" s="41"/>
    </row>
    <row r="21" spans="1:200" x14ac:dyDescent="0.35">
      <c r="A21" s="40" t="s">
        <v>44</v>
      </c>
      <c r="C21" s="74">
        <v>1660</v>
      </c>
      <c r="D21" s="74">
        <v>30</v>
      </c>
      <c r="E21" s="74">
        <v>30</v>
      </c>
      <c r="F21" s="74">
        <v>50</v>
      </c>
      <c r="G21" s="74">
        <v>90</v>
      </c>
      <c r="H21" s="74">
        <v>120</v>
      </c>
      <c r="I21" s="74">
        <v>150</v>
      </c>
      <c r="J21" s="74">
        <v>160</v>
      </c>
      <c r="K21" s="74">
        <v>200</v>
      </c>
      <c r="L21" s="74">
        <v>220</v>
      </c>
      <c r="M21" s="74">
        <v>240</v>
      </c>
      <c r="N21" s="74">
        <v>250</v>
      </c>
      <c r="O21" s="74">
        <v>270</v>
      </c>
      <c r="P21" s="71"/>
      <c r="GM21" s="41"/>
      <c r="GN21" s="41"/>
      <c r="GO21" s="41"/>
      <c r="GP21" s="41"/>
      <c r="GQ21" s="41"/>
      <c r="GR21" s="41"/>
    </row>
    <row r="22" spans="1:200" x14ac:dyDescent="0.35">
      <c r="C22" s="74"/>
      <c r="D22" s="74"/>
      <c r="E22" s="74"/>
      <c r="F22" s="74"/>
      <c r="G22" s="74"/>
      <c r="H22" s="74"/>
      <c r="I22" s="74"/>
      <c r="J22" s="74"/>
      <c r="K22" s="74"/>
      <c r="L22" s="74"/>
      <c r="M22" s="74"/>
      <c r="N22" s="74"/>
      <c r="O22" s="74"/>
      <c r="P22" s="71"/>
      <c r="GM22" s="41"/>
      <c r="GN22" s="41"/>
      <c r="GO22" s="41"/>
      <c r="GP22" s="41"/>
      <c r="GQ22" s="41"/>
      <c r="GR22" s="41"/>
    </row>
    <row r="23" spans="1:200" x14ac:dyDescent="0.35">
      <c r="A23" s="40" t="s">
        <v>16</v>
      </c>
      <c r="C23" s="74">
        <v>3270</v>
      </c>
      <c r="D23" s="74">
        <v>70</v>
      </c>
      <c r="E23" s="74">
        <v>90</v>
      </c>
      <c r="F23" s="74">
        <v>130</v>
      </c>
      <c r="G23" s="74">
        <v>200</v>
      </c>
      <c r="H23" s="74">
        <v>280</v>
      </c>
      <c r="I23" s="74">
        <v>360</v>
      </c>
      <c r="J23" s="74">
        <v>400</v>
      </c>
      <c r="K23" s="74">
        <v>470</v>
      </c>
      <c r="L23" s="74">
        <v>510</v>
      </c>
      <c r="M23" s="74">
        <v>560</v>
      </c>
      <c r="N23" s="74">
        <v>590</v>
      </c>
      <c r="O23" s="74">
        <v>630</v>
      </c>
      <c r="P23" s="71"/>
      <c r="GM23" s="41"/>
      <c r="GN23" s="41"/>
      <c r="GO23" s="41"/>
      <c r="GP23" s="41"/>
      <c r="GQ23" s="41"/>
      <c r="GR23" s="41"/>
    </row>
    <row r="24" spans="1:200" x14ac:dyDescent="0.35">
      <c r="C24" s="74"/>
      <c r="D24" s="74"/>
      <c r="E24" s="74"/>
      <c r="F24" s="74"/>
      <c r="G24" s="74"/>
      <c r="H24" s="74"/>
      <c r="I24" s="74"/>
      <c r="J24" s="74"/>
      <c r="K24" s="74"/>
      <c r="L24" s="74"/>
      <c r="M24" s="74"/>
      <c r="N24" s="74"/>
      <c r="O24" s="74"/>
      <c r="P24" s="71"/>
      <c r="GM24" s="41"/>
      <c r="GN24" s="41"/>
      <c r="GO24" s="41"/>
      <c r="GP24" s="41"/>
      <c r="GQ24" s="41"/>
      <c r="GR24" s="41"/>
    </row>
    <row r="25" spans="1:200" x14ac:dyDescent="0.35">
      <c r="A25" s="40" t="s">
        <v>17</v>
      </c>
      <c r="C25" s="74">
        <v>220</v>
      </c>
      <c r="D25" s="74">
        <v>10</v>
      </c>
      <c r="E25" s="74">
        <v>10</v>
      </c>
      <c r="F25" s="74">
        <v>20</v>
      </c>
      <c r="G25" s="74">
        <v>20</v>
      </c>
      <c r="H25" s="74">
        <v>30</v>
      </c>
      <c r="I25" s="74">
        <v>40</v>
      </c>
      <c r="J25" s="74">
        <v>40</v>
      </c>
      <c r="K25" s="74">
        <v>50</v>
      </c>
      <c r="L25" s="74">
        <v>50</v>
      </c>
      <c r="M25" s="74">
        <v>60</v>
      </c>
      <c r="N25" s="74">
        <v>70</v>
      </c>
      <c r="O25" s="74">
        <v>70</v>
      </c>
      <c r="P25" s="71"/>
      <c r="GP25" s="41"/>
      <c r="GQ25" s="41"/>
      <c r="GR25" s="41"/>
    </row>
    <row r="26" spans="1:200" x14ac:dyDescent="0.35">
      <c r="A26" s="40" t="s">
        <v>18</v>
      </c>
      <c r="C26" s="74">
        <v>210</v>
      </c>
      <c r="D26" s="74">
        <v>10</v>
      </c>
      <c r="E26" s="74">
        <v>10</v>
      </c>
      <c r="F26" s="74">
        <v>10</v>
      </c>
      <c r="G26" s="74">
        <v>20</v>
      </c>
      <c r="H26" s="74">
        <v>30</v>
      </c>
      <c r="I26" s="74">
        <v>50</v>
      </c>
      <c r="J26" s="74">
        <v>50</v>
      </c>
      <c r="K26" s="74">
        <v>50</v>
      </c>
      <c r="L26" s="74">
        <v>50</v>
      </c>
      <c r="M26" s="74">
        <v>60</v>
      </c>
      <c r="N26" s="74">
        <v>60</v>
      </c>
      <c r="O26" s="74">
        <v>70</v>
      </c>
      <c r="P26" s="71"/>
      <c r="GP26" s="41"/>
      <c r="GQ26" s="41"/>
      <c r="GR26" s="41"/>
    </row>
    <row r="27" spans="1:200" x14ac:dyDescent="0.35">
      <c r="A27" s="40" t="s">
        <v>19</v>
      </c>
      <c r="C27" s="74">
        <v>270</v>
      </c>
      <c r="D27" s="74">
        <v>10</v>
      </c>
      <c r="E27" s="74">
        <v>20</v>
      </c>
      <c r="F27" s="74">
        <v>30</v>
      </c>
      <c r="G27" s="74">
        <v>40</v>
      </c>
      <c r="H27" s="74">
        <v>50</v>
      </c>
      <c r="I27" s="74">
        <v>50</v>
      </c>
      <c r="J27" s="74">
        <v>60</v>
      </c>
      <c r="K27" s="74">
        <v>70</v>
      </c>
      <c r="L27" s="74">
        <v>80</v>
      </c>
      <c r="M27" s="74">
        <v>90</v>
      </c>
      <c r="N27" s="74">
        <v>100</v>
      </c>
      <c r="O27" s="74">
        <v>100</v>
      </c>
      <c r="P27" s="71"/>
      <c r="GP27" s="41"/>
      <c r="GQ27" s="41"/>
      <c r="GR27" s="41"/>
    </row>
    <row r="28" spans="1:200" x14ac:dyDescent="0.35">
      <c r="A28" s="40" t="s">
        <v>20</v>
      </c>
      <c r="C28" s="74">
        <v>280</v>
      </c>
      <c r="D28" s="74">
        <v>10</v>
      </c>
      <c r="E28" s="74">
        <v>10</v>
      </c>
      <c r="F28" s="74">
        <v>20</v>
      </c>
      <c r="G28" s="74">
        <v>30</v>
      </c>
      <c r="H28" s="74">
        <v>40</v>
      </c>
      <c r="I28" s="74">
        <v>50</v>
      </c>
      <c r="J28" s="74">
        <v>50</v>
      </c>
      <c r="K28" s="74">
        <v>60</v>
      </c>
      <c r="L28" s="74">
        <v>70</v>
      </c>
      <c r="M28" s="74">
        <v>70</v>
      </c>
      <c r="N28" s="74">
        <v>70</v>
      </c>
      <c r="O28" s="74">
        <v>70</v>
      </c>
      <c r="P28" s="71"/>
      <c r="GP28" s="41"/>
      <c r="GQ28" s="41"/>
      <c r="GR28" s="41"/>
    </row>
    <row r="29" spans="1:200" x14ac:dyDescent="0.35">
      <c r="A29" s="40" t="s">
        <v>21</v>
      </c>
      <c r="C29" s="74">
        <v>290</v>
      </c>
      <c r="D29" s="74">
        <v>10</v>
      </c>
      <c r="E29" s="74">
        <v>10</v>
      </c>
      <c r="F29" s="74">
        <v>10</v>
      </c>
      <c r="G29" s="74">
        <v>20</v>
      </c>
      <c r="H29" s="74">
        <v>30</v>
      </c>
      <c r="I29" s="74">
        <v>40</v>
      </c>
      <c r="J29" s="74">
        <v>50</v>
      </c>
      <c r="K29" s="74">
        <v>50</v>
      </c>
      <c r="L29" s="74">
        <v>60</v>
      </c>
      <c r="M29" s="74">
        <v>70</v>
      </c>
      <c r="N29" s="74">
        <v>80</v>
      </c>
      <c r="O29" s="74">
        <v>80</v>
      </c>
      <c r="P29" s="71"/>
      <c r="GP29" s="41"/>
      <c r="GQ29" s="41"/>
      <c r="GR29" s="41"/>
    </row>
    <row r="30" spans="1:200" x14ac:dyDescent="0.35">
      <c r="A30" s="40" t="s">
        <v>22</v>
      </c>
      <c r="C30" s="74">
        <v>340</v>
      </c>
      <c r="D30" s="74">
        <v>20</v>
      </c>
      <c r="E30" s="74">
        <v>20</v>
      </c>
      <c r="F30" s="74">
        <v>30</v>
      </c>
      <c r="G30" s="74">
        <v>40</v>
      </c>
      <c r="H30" s="74">
        <v>60</v>
      </c>
      <c r="I30" s="74">
        <v>60</v>
      </c>
      <c r="J30" s="74">
        <v>70</v>
      </c>
      <c r="K30" s="74">
        <v>80</v>
      </c>
      <c r="L30" s="74">
        <v>90</v>
      </c>
      <c r="M30" s="74">
        <v>100</v>
      </c>
      <c r="N30" s="74">
        <v>110</v>
      </c>
      <c r="O30" s="74">
        <v>120</v>
      </c>
      <c r="P30" s="71"/>
      <c r="GP30" s="41"/>
      <c r="GQ30" s="41"/>
      <c r="GR30" s="41"/>
    </row>
    <row r="31" spans="1:200" x14ac:dyDescent="0.35">
      <c r="A31" s="40" t="s">
        <v>23</v>
      </c>
      <c r="C31" s="74">
        <v>340</v>
      </c>
      <c r="D31" s="74">
        <v>20</v>
      </c>
      <c r="E31" s="74">
        <v>20</v>
      </c>
      <c r="F31" s="74">
        <v>30</v>
      </c>
      <c r="G31" s="74">
        <v>40</v>
      </c>
      <c r="H31" s="74">
        <v>50</v>
      </c>
      <c r="I31" s="74">
        <v>60</v>
      </c>
      <c r="J31" s="74">
        <v>70</v>
      </c>
      <c r="K31" s="74">
        <v>80</v>
      </c>
      <c r="L31" s="74">
        <v>80</v>
      </c>
      <c r="M31" s="74">
        <v>90</v>
      </c>
      <c r="N31" s="74">
        <v>90</v>
      </c>
      <c r="O31" s="74">
        <v>90</v>
      </c>
      <c r="P31" s="71"/>
      <c r="GP31" s="41"/>
      <c r="GQ31" s="41"/>
      <c r="GR31" s="41"/>
    </row>
    <row r="32" spans="1:200" x14ac:dyDescent="0.35">
      <c r="A32" s="40" t="s">
        <v>24</v>
      </c>
      <c r="C32" s="74">
        <v>340</v>
      </c>
      <c r="D32" s="74">
        <v>10</v>
      </c>
      <c r="E32" s="74">
        <v>10</v>
      </c>
      <c r="F32" s="74">
        <v>30</v>
      </c>
      <c r="G32" s="74">
        <v>30</v>
      </c>
      <c r="H32" s="74">
        <v>30</v>
      </c>
      <c r="I32" s="74">
        <v>50</v>
      </c>
      <c r="J32" s="74">
        <v>70</v>
      </c>
      <c r="K32" s="74">
        <v>80</v>
      </c>
      <c r="L32" s="74">
        <v>80</v>
      </c>
      <c r="M32" s="74">
        <v>90</v>
      </c>
      <c r="N32" s="74">
        <v>100</v>
      </c>
      <c r="O32" s="74">
        <v>100</v>
      </c>
      <c r="P32" s="71"/>
      <c r="GP32" s="41"/>
      <c r="GQ32" s="41"/>
      <c r="GR32" s="41"/>
    </row>
    <row r="33" spans="1:200" x14ac:dyDescent="0.35">
      <c r="A33" s="40" t="s">
        <v>25</v>
      </c>
      <c r="C33" s="74">
        <v>350</v>
      </c>
      <c r="D33" s="74">
        <v>10</v>
      </c>
      <c r="E33" s="74">
        <v>20</v>
      </c>
      <c r="F33" s="74">
        <v>20</v>
      </c>
      <c r="G33" s="74">
        <v>30</v>
      </c>
      <c r="H33" s="74">
        <v>40</v>
      </c>
      <c r="I33" s="74">
        <v>40</v>
      </c>
      <c r="J33" s="74">
        <v>50</v>
      </c>
      <c r="K33" s="74">
        <v>70</v>
      </c>
      <c r="L33" s="74">
        <v>70</v>
      </c>
      <c r="M33" s="74">
        <v>80</v>
      </c>
      <c r="N33" s="74">
        <v>80</v>
      </c>
      <c r="O33" s="74">
        <v>90</v>
      </c>
      <c r="P33" s="71"/>
      <c r="GP33" s="41"/>
      <c r="GQ33" s="41"/>
      <c r="GR33" s="41"/>
    </row>
    <row r="34" spans="1:200" x14ac:dyDescent="0.35">
      <c r="A34" s="40" t="s">
        <v>26</v>
      </c>
      <c r="C34" s="74">
        <v>290</v>
      </c>
      <c r="D34" s="74">
        <v>10</v>
      </c>
      <c r="E34" s="74">
        <v>10</v>
      </c>
      <c r="F34" s="74">
        <v>20</v>
      </c>
      <c r="G34" s="74">
        <v>20</v>
      </c>
      <c r="H34" s="74">
        <v>30</v>
      </c>
      <c r="I34" s="74">
        <v>40</v>
      </c>
      <c r="J34" s="74">
        <v>40</v>
      </c>
      <c r="K34" s="74">
        <v>50</v>
      </c>
      <c r="L34" s="74">
        <v>50</v>
      </c>
      <c r="M34" s="74">
        <v>60</v>
      </c>
      <c r="N34" s="74">
        <v>60</v>
      </c>
      <c r="O34" s="74">
        <v>70</v>
      </c>
      <c r="P34" s="71"/>
      <c r="GP34" s="41"/>
      <c r="GQ34" s="41"/>
      <c r="GR34" s="41"/>
    </row>
    <row r="35" spans="1:200" x14ac:dyDescent="0.35">
      <c r="A35" s="40" t="s">
        <v>27</v>
      </c>
      <c r="C35" s="74">
        <v>340</v>
      </c>
      <c r="D35" s="74">
        <v>20</v>
      </c>
      <c r="E35" s="74">
        <v>20</v>
      </c>
      <c r="F35" s="74">
        <v>30</v>
      </c>
      <c r="G35" s="74">
        <v>40</v>
      </c>
      <c r="H35" s="74">
        <v>50</v>
      </c>
      <c r="I35" s="74">
        <v>60</v>
      </c>
      <c r="J35" s="74">
        <v>70</v>
      </c>
      <c r="K35" s="74">
        <v>80</v>
      </c>
      <c r="L35" s="74">
        <v>80</v>
      </c>
      <c r="M35" s="74">
        <v>90</v>
      </c>
      <c r="N35" s="74">
        <v>100</v>
      </c>
      <c r="O35" s="74">
        <v>100</v>
      </c>
      <c r="P35" s="71"/>
      <c r="GP35" s="41"/>
      <c r="GQ35" s="41"/>
      <c r="GR35" s="41"/>
    </row>
    <row r="36" spans="1:200" x14ac:dyDescent="0.35">
      <c r="A36" s="40" t="s">
        <v>28</v>
      </c>
      <c r="C36" s="74">
        <v>300</v>
      </c>
      <c r="D36" s="74">
        <v>10</v>
      </c>
      <c r="E36" s="74">
        <v>10</v>
      </c>
      <c r="F36" s="74">
        <v>20</v>
      </c>
      <c r="G36" s="74">
        <v>30</v>
      </c>
      <c r="H36" s="74">
        <v>30</v>
      </c>
      <c r="I36" s="74">
        <v>40</v>
      </c>
      <c r="J36" s="74">
        <v>40</v>
      </c>
      <c r="K36" s="74">
        <v>50</v>
      </c>
      <c r="L36" s="74">
        <v>60</v>
      </c>
      <c r="M36" s="74">
        <v>60</v>
      </c>
      <c r="N36" s="74">
        <v>70</v>
      </c>
      <c r="O36" s="74">
        <v>80</v>
      </c>
      <c r="P36" s="71"/>
      <c r="GP36" s="41"/>
      <c r="GQ36" s="41"/>
      <c r="GR36" s="41"/>
    </row>
    <row r="37" spans="1:200" x14ac:dyDescent="0.35">
      <c r="A37" s="40" t="s">
        <v>29</v>
      </c>
      <c r="C37" s="74">
        <v>330</v>
      </c>
      <c r="D37" s="74">
        <v>0</v>
      </c>
      <c r="E37" s="74">
        <v>10</v>
      </c>
      <c r="F37" s="74">
        <v>20</v>
      </c>
      <c r="G37" s="74">
        <v>20</v>
      </c>
      <c r="H37" s="74">
        <v>30</v>
      </c>
      <c r="I37" s="74">
        <v>40</v>
      </c>
      <c r="J37" s="74">
        <v>50</v>
      </c>
      <c r="K37" s="74">
        <v>60</v>
      </c>
      <c r="L37" s="74">
        <v>60</v>
      </c>
      <c r="M37" s="74">
        <v>60</v>
      </c>
      <c r="N37" s="74">
        <v>60</v>
      </c>
      <c r="O37" s="74">
        <v>60</v>
      </c>
      <c r="P37" s="71"/>
      <c r="GP37" s="41"/>
      <c r="GQ37" s="41"/>
      <c r="GR37" s="41"/>
    </row>
    <row r="38" spans="1:200" x14ac:dyDescent="0.35">
      <c r="A38" s="40" t="s">
        <v>30</v>
      </c>
      <c r="C38" s="74">
        <v>330</v>
      </c>
      <c r="D38" s="74">
        <v>10</v>
      </c>
      <c r="E38" s="74">
        <v>10</v>
      </c>
      <c r="F38" s="74">
        <v>10</v>
      </c>
      <c r="G38" s="74">
        <v>10</v>
      </c>
      <c r="H38" s="74">
        <v>20</v>
      </c>
      <c r="I38" s="74">
        <v>40</v>
      </c>
      <c r="J38" s="74">
        <v>40</v>
      </c>
      <c r="K38" s="74">
        <v>50</v>
      </c>
      <c r="L38" s="74">
        <v>50</v>
      </c>
      <c r="M38" s="74">
        <v>60</v>
      </c>
      <c r="N38" s="74">
        <v>60</v>
      </c>
      <c r="O38" s="74">
        <v>70</v>
      </c>
      <c r="P38" s="71"/>
      <c r="GP38" s="41"/>
      <c r="GQ38" s="41"/>
      <c r="GR38" s="41"/>
    </row>
    <row r="39" spans="1:200" x14ac:dyDescent="0.35">
      <c r="A39" s="40" t="s">
        <v>31</v>
      </c>
      <c r="C39" s="74">
        <v>310</v>
      </c>
      <c r="D39" s="74">
        <v>10</v>
      </c>
      <c r="E39" s="74">
        <v>10</v>
      </c>
      <c r="F39" s="74">
        <v>10</v>
      </c>
      <c r="G39" s="74">
        <v>20</v>
      </c>
      <c r="H39" s="74">
        <v>30</v>
      </c>
      <c r="I39" s="74">
        <v>30</v>
      </c>
      <c r="J39" s="74">
        <v>40</v>
      </c>
      <c r="K39" s="74">
        <v>40</v>
      </c>
      <c r="L39" s="74">
        <v>40</v>
      </c>
      <c r="M39" s="74">
        <v>50</v>
      </c>
      <c r="N39" s="74">
        <v>50</v>
      </c>
      <c r="O39" s="74">
        <v>60</v>
      </c>
      <c r="P39" s="71"/>
      <c r="GP39" s="41"/>
      <c r="GQ39" s="41"/>
      <c r="GR39" s="41"/>
    </row>
    <row r="40" spans="1:200" x14ac:dyDescent="0.35">
      <c r="A40" s="40" t="s">
        <v>32</v>
      </c>
      <c r="C40" s="74">
        <v>320</v>
      </c>
      <c r="D40" s="74">
        <v>10</v>
      </c>
      <c r="E40" s="74">
        <v>10</v>
      </c>
      <c r="F40" s="74">
        <v>10</v>
      </c>
      <c r="G40" s="74">
        <v>20</v>
      </c>
      <c r="H40" s="74">
        <v>30</v>
      </c>
      <c r="I40" s="74">
        <v>40</v>
      </c>
      <c r="J40" s="74">
        <v>40</v>
      </c>
      <c r="K40" s="74">
        <v>50</v>
      </c>
      <c r="L40" s="74">
        <v>50</v>
      </c>
      <c r="M40" s="74">
        <v>60</v>
      </c>
      <c r="N40" s="74">
        <v>60</v>
      </c>
      <c r="O40" s="74">
        <v>70</v>
      </c>
      <c r="P40" s="71"/>
      <c r="GP40" s="41"/>
      <c r="GQ40" s="41"/>
      <c r="GR40" s="41"/>
    </row>
    <row r="41" spans="1:200" x14ac:dyDescent="0.35">
      <c r="A41" s="40" t="s">
        <v>33</v>
      </c>
      <c r="C41" s="74">
        <v>310</v>
      </c>
      <c r="D41" s="74">
        <v>10</v>
      </c>
      <c r="E41" s="74">
        <v>10</v>
      </c>
      <c r="F41" s="74">
        <v>10</v>
      </c>
      <c r="G41" s="74">
        <v>20</v>
      </c>
      <c r="H41" s="74">
        <v>20</v>
      </c>
      <c r="I41" s="74">
        <v>30</v>
      </c>
      <c r="J41" s="74">
        <v>40</v>
      </c>
      <c r="K41" s="74">
        <v>50</v>
      </c>
      <c r="L41" s="74">
        <v>50</v>
      </c>
      <c r="M41" s="74">
        <v>60</v>
      </c>
      <c r="N41" s="74">
        <v>60</v>
      </c>
      <c r="O41" s="74">
        <v>60</v>
      </c>
      <c r="P41" s="71"/>
      <c r="GP41" s="41"/>
      <c r="GQ41" s="41"/>
      <c r="GR41" s="41"/>
    </row>
    <row r="42" spans="1:200" x14ac:dyDescent="0.35">
      <c r="A42" s="40" t="s">
        <v>34</v>
      </c>
      <c r="C42" s="74">
        <v>290</v>
      </c>
      <c r="D42" s="74">
        <v>10</v>
      </c>
      <c r="E42" s="74">
        <v>10</v>
      </c>
      <c r="F42" s="74">
        <v>10</v>
      </c>
      <c r="G42" s="74">
        <v>20</v>
      </c>
      <c r="H42" s="74">
        <v>30</v>
      </c>
      <c r="I42" s="74">
        <v>30</v>
      </c>
      <c r="J42" s="74">
        <v>30</v>
      </c>
      <c r="K42" s="74">
        <v>40</v>
      </c>
      <c r="L42" s="74">
        <v>40</v>
      </c>
      <c r="M42" s="74">
        <v>40</v>
      </c>
      <c r="N42" s="74">
        <v>40</v>
      </c>
      <c r="O42" s="74">
        <v>40</v>
      </c>
      <c r="P42" s="71"/>
      <c r="GP42" s="41"/>
      <c r="GQ42" s="41"/>
      <c r="GR42" s="41"/>
    </row>
    <row r="43" spans="1:200" x14ac:dyDescent="0.35">
      <c r="A43" s="40" t="s">
        <v>35</v>
      </c>
      <c r="C43" s="74">
        <v>230</v>
      </c>
      <c r="D43" s="74">
        <v>0</v>
      </c>
      <c r="E43" s="74">
        <v>0</v>
      </c>
      <c r="F43" s="74">
        <v>10</v>
      </c>
      <c r="G43" s="74">
        <v>10</v>
      </c>
      <c r="H43" s="74">
        <v>10</v>
      </c>
      <c r="I43" s="74">
        <v>20</v>
      </c>
      <c r="J43" s="74">
        <v>20</v>
      </c>
      <c r="K43" s="74">
        <v>30</v>
      </c>
      <c r="L43" s="74">
        <v>30</v>
      </c>
      <c r="M43" s="74">
        <v>30</v>
      </c>
      <c r="N43" s="74">
        <v>40</v>
      </c>
      <c r="O43" s="74">
        <v>40</v>
      </c>
      <c r="P43" s="71"/>
      <c r="GP43" s="41"/>
      <c r="GQ43" s="41"/>
      <c r="GR43" s="41"/>
    </row>
    <row r="44" spans="1:200" x14ac:dyDescent="0.35">
      <c r="A44" s="40" t="s">
        <v>36</v>
      </c>
      <c r="C44" s="74">
        <v>230</v>
      </c>
      <c r="D44" s="74">
        <v>0</v>
      </c>
      <c r="E44" s="74">
        <v>0</v>
      </c>
      <c r="F44" s="74">
        <v>10</v>
      </c>
      <c r="G44" s="74">
        <v>10</v>
      </c>
      <c r="H44" s="74">
        <v>20</v>
      </c>
      <c r="I44" s="74">
        <v>20</v>
      </c>
      <c r="J44" s="74">
        <v>20</v>
      </c>
      <c r="K44" s="74">
        <v>30</v>
      </c>
      <c r="L44" s="74">
        <v>30</v>
      </c>
      <c r="M44" s="74">
        <v>30</v>
      </c>
      <c r="N44" s="74">
        <v>30</v>
      </c>
      <c r="O44" s="74">
        <v>30</v>
      </c>
      <c r="P44" s="71"/>
      <c r="GP44" s="41"/>
      <c r="GQ44" s="41"/>
      <c r="GR44" s="41"/>
    </row>
    <row r="45" spans="1:200" x14ac:dyDescent="0.35">
      <c r="A45" s="40" t="s">
        <v>37</v>
      </c>
      <c r="C45" s="74">
        <v>280</v>
      </c>
      <c r="D45" s="74">
        <v>0</v>
      </c>
      <c r="E45" s="74">
        <v>0</v>
      </c>
      <c r="F45" s="74">
        <v>0</v>
      </c>
      <c r="G45" s="74">
        <v>10</v>
      </c>
      <c r="H45" s="74">
        <v>10</v>
      </c>
      <c r="I45" s="74">
        <v>20</v>
      </c>
      <c r="J45" s="74">
        <v>20</v>
      </c>
      <c r="K45" s="74">
        <v>20</v>
      </c>
      <c r="L45" s="74">
        <v>20</v>
      </c>
      <c r="M45" s="74">
        <v>20</v>
      </c>
      <c r="N45" s="74">
        <v>30</v>
      </c>
      <c r="O45" s="74">
        <v>30</v>
      </c>
      <c r="P45" s="71"/>
      <c r="GP45" s="41"/>
      <c r="GQ45" s="41"/>
      <c r="GR45" s="41"/>
    </row>
    <row r="46" spans="1:200" x14ac:dyDescent="0.35">
      <c r="A46" s="36"/>
      <c r="B46" s="36"/>
      <c r="C46" s="60"/>
      <c r="D46" s="60"/>
      <c r="E46" s="60"/>
      <c r="F46" s="60"/>
      <c r="G46" s="60"/>
      <c r="H46" s="60"/>
      <c r="I46" s="60"/>
      <c r="J46" s="60"/>
      <c r="K46" s="60"/>
      <c r="L46" s="60"/>
      <c r="M46" s="60"/>
      <c r="N46" s="60"/>
      <c r="O46" s="60"/>
      <c r="P46" s="71"/>
    </row>
    <row r="47" spans="1:200" ht="14.5" customHeight="1" x14ac:dyDescent="0.35">
      <c r="A47" s="40" t="s">
        <v>38</v>
      </c>
      <c r="B47" s="46"/>
      <c r="C47" s="46"/>
      <c r="D47" s="46"/>
      <c r="E47" s="46"/>
      <c r="F47" s="46"/>
      <c r="G47" s="46"/>
      <c r="H47" s="46"/>
      <c r="I47" s="46"/>
      <c r="J47" s="46"/>
      <c r="K47" s="46"/>
      <c r="L47" s="46"/>
      <c r="M47" s="46"/>
      <c r="N47" s="46"/>
      <c r="O47" s="46"/>
    </row>
    <row r="48" spans="1:200"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23" ht="14.5" customHeight="1" x14ac:dyDescent="0.35">
      <c r="A49" s="40" t="s">
        <v>39</v>
      </c>
      <c r="B49" s="40"/>
      <c r="C49" s="41"/>
      <c r="D49" s="41"/>
      <c r="E49" s="41"/>
      <c r="F49" s="41"/>
      <c r="J49" s="41"/>
      <c r="K49" s="41"/>
      <c r="O49" s="41"/>
      <c r="GS49" s="40"/>
      <c r="GT49" s="40"/>
      <c r="GU49" s="40"/>
      <c r="GV49" s="40"/>
      <c r="GW49" s="40"/>
      <c r="GX49" s="40"/>
      <c r="GY49" s="40"/>
      <c r="GZ49" s="40"/>
      <c r="HA49" s="40"/>
      <c r="HB49" s="40"/>
      <c r="HC49" s="40"/>
      <c r="HD49" s="40"/>
      <c r="HE49" s="40"/>
      <c r="HF49" s="40"/>
      <c r="HG49" s="40"/>
      <c r="HH49" s="40"/>
      <c r="HI49" s="40"/>
      <c r="HJ49" s="40"/>
      <c r="HK49" s="40"/>
      <c r="HL49" s="40"/>
      <c r="HM49" s="40"/>
      <c r="HN49" s="40"/>
      <c r="HO49" s="40"/>
    </row>
    <row r="50" spans="1:223" ht="14.5" customHeight="1" x14ac:dyDescent="0.35">
      <c r="A50" s="40" t="s">
        <v>40</v>
      </c>
      <c r="GS50" s="40"/>
      <c r="GT50" s="40"/>
      <c r="GU50" s="40"/>
      <c r="GV50" s="40"/>
      <c r="GW50" s="40"/>
      <c r="GX50" s="40"/>
      <c r="GY50" s="40"/>
      <c r="GZ50" s="40"/>
      <c r="HA50" s="40"/>
      <c r="HB50" s="40"/>
      <c r="HC50" s="40"/>
      <c r="HD50" s="40"/>
      <c r="HE50" s="40"/>
      <c r="HF50" s="40"/>
      <c r="HG50" s="40"/>
      <c r="HH50" s="40"/>
      <c r="HI50" s="40"/>
      <c r="HJ50" s="40"/>
      <c r="HK50" s="40"/>
      <c r="HL50" s="40"/>
      <c r="HM50" s="40"/>
      <c r="HN50" s="40"/>
      <c r="HO50" s="40"/>
    </row>
    <row r="51" spans="1:223" ht="14.5" customHeight="1" x14ac:dyDescent="0.35">
      <c r="A51" s="40" t="s">
        <v>41</v>
      </c>
      <c r="GS51" s="40"/>
      <c r="GT51" s="40"/>
      <c r="GU51" s="40"/>
      <c r="GV51" s="40"/>
      <c r="GW51" s="40"/>
      <c r="GX51" s="40"/>
      <c r="GY51" s="40"/>
      <c r="GZ51" s="40"/>
      <c r="HA51" s="40"/>
      <c r="HB51" s="40"/>
      <c r="HC51" s="40"/>
      <c r="HD51" s="40"/>
      <c r="HE51" s="40"/>
      <c r="HF51" s="40"/>
      <c r="HG51" s="40"/>
      <c r="HH51" s="40"/>
      <c r="HI51" s="40"/>
      <c r="HJ51" s="40"/>
      <c r="HK51" s="40"/>
      <c r="HL51" s="40"/>
      <c r="HM51" s="40"/>
      <c r="HN51" s="40"/>
      <c r="HO51" s="40"/>
    </row>
    <row r="52" spans="1:223" ht="14.5" customHeight="1" x14ac:dyDescent="0.35">
      <c r="A52" s="40" t="s">
        <v>42</v>
      </c>
    </row>
  </sheetData>
  <pageMargins left="0.7" right="0.7" top="0.75" bottom="0.75" header="0.3" footer="0.3"/>
  <pageSetup paperSize="9" scale="61"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268C0-4748-4463-862F-91D7506FF229}">
  <dimension ref="A1:HK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9" width="9.453125" customWidth="1"/>
    <col min="256" max="256" width="15.54296875" customWidth="1"/>
    <col min="257" max="257" width="1.7265625" customWidth="1"/>
    <col min="258" max="258" width="10.81640625" customWidth="1"/>
    <col min="259" max="259" width="1.7265625" customWidth="1"/>
    <col min="260" max="275" width="9.453125" customWidth="1"/>
    <col min="512" max="512" width="15.54296875" customWidth="1"/>
    <col min="513" max="513" width="1.7265625" customWidth="1"/>
    <col min="514" max="514" width="10.81640625" customWidth="1"/>
    <col min="515" max="515" width="1.7265625" customWidth="1"/>
    <col min="516" max="531" width="9.453125" customWidth="1"/>
    <col min="768" max="768" width="15.54296875" customWidth="1"/>
    <col min="769" max="769" width="1.7265625" customWidth="1"/>
    <col min="770" max="770" width="10.81640625" customWidth="1"/>
    <col min="771" max="771" width="1.7265625" customWidth="1"/>
    <col min="772" max="787" width="9.453125" customWidth="1"/>
    <col min="1024" max="1024" width="15.54296875" customWidth="1"/>
    <col min="1025" max="1025" width="1.7265625" customWidth="1"/>
    <col min="1026" max="1026" width="10.81640625" customWidth="1"/>
    <col min="1027" max="1027" width="1.7265625" customWidth="1"/>
    <col min="1028" max="1043" width="9.453125" customWidth="1"/>
    <col min="1280" max="1280" width="15.54296875" customWidth="1"/>
    <col min="1281" max="1281" width="1.7265625" customWidth="1"/>
    <col min="1282" max="1282" width="10.81640625" customWidth="1"/>
    <col min="1283" max="1283" width="1.7265625" customWidth="1"/>
    <col min="1284" max="1299" width="9.453125" customWidth="1"/>
    <col min="1536" max="1536" width="15.54296875" customWidth="1"/>
    <col min="1537" max="1537" width="1.7265625" customWidth="1"/>
    <col min="1538" max="1538" width="10.81640625" customWidth="1"/>
    <col min="1539" max="1539" width="1.7265625" customWidth="1"/>
    <col min="1540" max="1555" width="9.453125" customWidth="1"/>
    <col min="1792" max="1792" width="15.54296875" customWidth="1"/>
    <col min="1793" max="1793" width="1.7265625" customWidth="1"/>
    <col min="1794" max="1794" width="10.81640625" customWidth="1"/>
    <col min="1795" max="1795" width="1.7265625" customWidth="1"/>
    <col min="1796" max="1811" width="9.453125" customWidth="1"/>
    <col min="2048" max="2048" width="15.54296875" customWidth="1"/>
    <col min="2049" max="2049" width="1.7265625" customWidth="1"/>
    <col min="2050" max="2050" width="10.81640625" customWidth="1"/>
    <col min="2051" max="2051" width="1.7265625" customWidth="1"/>
    <col min="2052" max="2067" width="9.453125" customWidth="1"/>
    <col min="2304" max="2304" width="15.54296875" customWidth="1"/>
    <col min="2305" max="2305" width="1.7265625" customWidth="1"/>
    <col min="2306" max="2306" width="10.81640625" customWidth="1"/>
    <col min="2307" max="2307" width="1.7265625" customWidth="1"/>
    <col min="2308" max="2323" width="9.453125" customWidth="1"/>
    <col min="2560" max="2560" width="15.54296875" customWidth="1"/>
    <col min="2561" max="2561" width="1.7265625" customWidth="1"/>
    <col min="2562" max="2562" width="10.81640625" customWidth="1"/>
    <col min="2563" max="2563" width="1.7265625" customWidth="1"/>
    <col min="2564" max="2579" width="9.453125" customWidth="1"/>
    <col min="2816" max="2816" width="15.54296875" customWidth="1"/>
    <col min="2817" max="2817" width="1.7265625" customWidth="1"/>
    <col min="2818" max="2818" width="10.81640625" customWidth="1"/>
    <col min="2819" max="2819" width="1.7265625" customWidth="1"/>
    <col min="2820" max="2835" width="9.453125" customWidth="1"/>
    <col min="3072" max="3072" width="15.54296875" customWidth="1"/>
    <col min="3073" max="3073" width="1.7265625" customWidth="1"/>
    <col min="3074" max="3074" width="10.81640625" customWidth="1"/>
    <col min="3075" max="3075" width="1.7265625" customWidth="1"/>
    <col min="3076" max="3091" width="9.453125" customWidth="1"/>
    <col min="3328" max="3328" width="15.54296875" customWidth="1"/>
    <col min="3329" max="3329" width="1.7265625" customWidth="1"/>
    <col min="3330" max="3330" width="10.81640625" customWidth="1"/>
    <col min="3331" max="3331" width="1.7265625" customWidth="1"/>
    <col min="3332" max="3347" width="9.453125" customWidth="1"/>
    <col min="3584" max="3584" width="15.54296875" customWidth="1"/>
    <col min="3585" max="3585" width="1.7265625" customWidth="1"/>
    <col min="3586" max="3586" width="10.81640625" customWidth="1"/>
    <col min="3587" max="3587" width="1.7265625" customWidth="1"/>
    <col min="3588" max="3603" width="9.453125" customWidth="1"/>
    <col min="3840" max="3840" width="15.54296875" customWidth="1"/>
    <col min="3841" max="3841" width="1.7265625" customWidth="1"/>
    <col min="3842" max="3842" width="10.81640625" customWidth="1"/>
    <col min="3843" max="3843" width="1.7265625" customWidth="1"/>
    <col min="3844" max="3859" width="9.453125" customWidth="1"/>
    <col min="4096" max="4096" width="15.54296875" customWidth="1"/>
    <col min="4097" max="4097" width="1.7265625" customWidth="1"/>
    <col min="4098" max="4098" width="10.81640625" customWidth="1"/>
    <col min="4099" max="4099" width="1.7265625" customWidth="1"/>
    <col min="4100" max="4115" width="9.453125" customWidth="1"/>
    <col min="4352" max="4352" width="15.54296875" customWidth="1"/>
    <col min="4353" max="4353" width="1.7265625" customWidth="1"/>
    <col min="4354" max="4354" width="10.81640625" customWidth="1"/>
    <col min="4355" max="4355" width="1.7265625" customWidth="1"/>
    <col min="4356" max="4371" width="9.453125" customWidth="1"/>
    <col min="4608" max="4608" width="15.54296875" customWidth="1"/>
    <col min="4609" max="4609" width="1.7265625" customWidth="1"/>
    <col min="4610" max="4610" width="10.81640625" customWidth="1"/>
    <col min="4611" max="4611" width="1.7265625" customWidth="1"/>
    <col min="4612" max="4627" width="9.453125" customWidth="1"/>
    <col min="4864" max="4864" width="15.54296875" customWidth="1"/>
    <col min="4865" max="4865" width="1.7265625" customWidth="1"/>
    <col min="4866" max="4866" width="10.81640625" customWidth="1"/>
    <col min="4867" max="4867" width="1.7265625" customWidth="1"/>
    <col min="4868" max="4883" width="9.453125" customWidth="1"/>
    <col min="5120" max="5120" width="15.54296875" customWidth="1"/>
    <col min="5121" max="5121" width="1.7265625" customWidth="1"/>
    <col min="5122" max="5122" width="10.81640625" customWidth="1"/>
    <col min="5123" max="5123" width="1.7265625" customWidth="1"/>
    <col min="5124" max="5139" width="9.453125" customWidth="1"/>
    <col min="5376" max="5376" width="15.54296875" customWidth="1"/>
    <col min="5377" max="5377" width="1.7265625" customWidth="1"/>
    <col min="5378" max="5378" width="10.81640625" customWidth="1"/>
    <col min="5379" max="5379" width="1.7265625" customWidth="1"/>
    <col min="5380" max="5395" width="9.453125" customWidth="1"/>
    <col min="5632" max="5632" width="15.54296875" customWidth="1"/>
    <col min="5633" max="5633" width="1.7265625" customWidth="1"/>
    <col min="5634" max="5634" width="10.81640625" customWidth="1"/>
    <col min="5635" max="5635" width="1.7265625" customWidth="1"/>
    <col min="5636" max="5651" width="9.453125" customWidth="1"/>
    <col min="5888" max="5888" width="15.54296875" customWidth="1"/>
    <col min="5889" max="5889" width="1.7265625" customWidth="1"/>
    <col min="5890" max="5890" width="10.81640625" customWidth="1"/>
    <col min="5891" max="5891" width="1.7265625" customWidth="1"/>
    <col min="5892" max="5907" width="9.453125" customWidth="1"/>
    <col min="6144" max="6144" width="15.54296875" customWidth="1"/>
    <col min="6145" max="6145" width="1.7265625" customWidth="1"/>
    <col min="6146" max="6146" width="10.81640625" customWidth="1"/>
    <col min="6147" max="6147" width="1.7265625" customWidth="1"/>
    <col min="6148" max="6163" width="9.453125" customWidth="1"/>
    <col min="6400" max="6400" width="15.54296875" customWidth="1"/>
    <col min="6401" max="6401" width="1.7265625" customWidth="1"/>
    <col min="6402" max="6402" width="10.81640625" customWidth="1"/>
    <col min="6403" max="6403" width="1.7265625" customWidth="1"/>
    <col min="6404" max="6419" width="9.453125" customWidth="1"/>
    <col min="6656" max="6656" width="15.54296875" customWidth="1"/>
    <col min="6657" max="6657" width="1.7265625" customWidth="1"/>
    <col min="6658" max="6658" width="10.81640625" customWidth="1"/>
    <col min="6659" max="6659" width="1.7265625" customWidth="1"/>
    <col min="6660" max="6675" width="9.453125" customWidth="1"/>
    <col min="6912" max="6912" width="15.54296875" customWidth="1"/>
    <col min="6913" max="6913" width="1.7265625" customWidth="1"/>
    <col min="6914" max="6914" width="10.81640625" customWidth="1"/>
    <col min="6915" max="6915" width="1.7265625" customWidth="1"/>
    <col min="6916" max="6931" width="9.453125" customWidth="1"/>
    <col min="7168" max="7168" width="15.54296875" customWidth="1"/>
    <col min="7169" max="7169" width="1.7265625" customWidth="1"/>
    <col min="7170" max="7170" width="10.81640625" customWidth="1"/>
    <col min="7171" max="7171" width="1.7265625" customWidth="1"/>
    <col min="7172" max="7187" width="9.453125" customWidth="1"/>
    <col min="7424" max="7424" width="15.54296875" customWidth="1"/>
    <col min="7425" max="7425" width="1.7265625" customWidth="1"/>
    <col min="7426" max="7426" width="10.81640625" customWidth="1"/>
    <col min="7427" max="7427" width="1.7265625" customWidth="1"/>
    <col min="7428" max="7443" width="9.453125" customWidth="1"/>
    <col min="7680" max="7680" width="15.54296875" customWidth="1"/>
    <col min="7681" max="7681" width="1.7265625" customWidth="1"/>
    <col min="7682" max="7682" width="10.81640625" customWidth="1"/>
    <col min="7683" max="7683" width="1.7265625" customWidth="1"/>
    <col min="7684" max="7699" width="9.453125" customWidth="1"/>
    <col min="7936" max="7936" width="15.54296875" customWidth="1"/>
    <col min="7937" max="7937" width="1.7265625" customWidth="1"/>
    <col min="7938" max="7938" width="10.81640625" customWidth="1"/>
    <col min="7939" max="7939" width="1.7265625" customWidth="1"/>
    <col min="7940" max="7955" width="9.453125" customWidth="1"/>
    <col min="8192" max="8192" width="15.54296875" customWidth="1"/>
    <col min="8193" max="8193" width="1.7265625" customWidth="1"/>
    <col min="8194" max="8194" width="10.81640625" customWidth="1"/>
    <col min="8195" max="8195" width="1.7265625" customWidth="1"/>
    <col min="8196" max="8211" width="9.453125" customWidth="1"/>
    <col min="8448" max="8448" width="15.54296875" customWidth="1"/>
    <col min="8449" max="8449" width="1.7265625" customWidth="1"/>
    <col min="8450" max="8450" width="10.81640625" customWidth="1"/>
    <col min="8451" max="8451" width="1.7265625" customWidth="1"/>
    <col min="8452" max="8467" width="9.453125" customWidth="1"/>
    <col min="8704" max="8704" width="15.54296875" customWidth="1"/>
    <col min="8705" max="8705" width="1.7265625" customWidth="1"/>
    <col min="8706" max="8706" width="10.81640625" customWidth="1"/>
    <col min="8707" max="8707" width="1.7265625" customWidth="1"/>
    <col min="8708" max="8723" width="9.453125" customWidth="1"/>
    <col min="8960" max="8960" width="15.54296875" customWidth="1"/>
    <col min="8961" max="8961" width="1.7265625" customWidth="1"/>
    <col min="8962" max="8962" width="10.81640625" customWidth="1"/>
    <col min="8963" max="8963" width="1.7265625" customWidth="1"/>
    <col min="8964" max="8979" width="9.453125" customWidth="1"/>
    <col min="9216" max="9216" width="15.54296875" customWidth="1"/>
    <col min="9217" max="9217" width="1.7265625" customWidth="1"/>
    <col min="9218" max="9218" width="10.81640625" customWidth="1"/>
    <col min="9219" max="9219" width="1.7265625" customWidth="1"/>
    <col min="9220" max="9235" width="9.453125" customWidth="1"/>
    <col min="9472" max="9472" width="15.54296875" customWidth="1"/>
    <col min="9473" max="9473" width="1.7265625" customWidth="1"/>
    <col min="9474" max="9474" width="10.81640625" customWidth="1"/>
    <col min="9475" max="9475" width="1.7265625" customWidth="1"/>
    <col min="9476" max="9491" width="9.453125" customWidth="1"/>
    <col min="9728" max="9728" width="15.54296875" customWidth="1"/>
    <col min="9729" max="9729" width="1.7265625" customWidth="1"/>
    <col min="9730" max="9730" width="10.81640625" customWidth="1"/>
    <col min="9731" max="9731" width="1.7265625" customWidth="1"/>
    <col min="9732" max="9747" width="9.453125" customWidth="1"/>
    <col min="9984" max="9984" width="15.54296875" customWidth="1"/>
    <col min="9985" max="9985" width="1.7265625" customWidth="1"/>
    <col min="9986" max="9986" width="10.81640625" customWidth="1"/>
    <col min="9987" max="9987" width="1.7265625" customWidth="1"/>
    <col min="9988" max="10003" width="9.453125" customWidth="1"/>
    <col min="10240" max="10240" width="15.54296875" customWidth="1"/>
    <col min="10241" max="10241" width="1.7265625" customWidth="1"/>
    <col min="10242" max="10242" width="10.81640625" customWidth="1"/>
    <col min="10243" max="10243" width="1.7265625" customWidth="1"/>
    <col min="10244" max="10259" width="9.453125" customWidth="1"/>
    <col min="10496" max="10496" width="15.54296875" customWidth="1"/>
    <col min="10497" max="10497" width="1.7265625" customWidth="1"/>
    <col min="10498" max="10498" width="10.81640625" customWidth="1"/>
    <col min="10499" max="10499" width="1.7265625" customWidth="1"/>
    <col min="10500" max="10515" width="9.453125" customWidth="1"/>
    <col min="10752" max="10752" width="15.54296875" customWidth="1"/>
    <col min="10753" max="10753" width="1.7265625" customWidth="1"/>
    <col min="10754" max="10754" width="10.81640625" customWidth="1"/>
    <col min="10755" max="10755" width="1.7265625" customWidth="1"/>
    <col min="10756" max="10771" width="9.453125" customWidth="1"/>
    <col min="11008" max="11008" width="15.54296875" customWidth="1"/>
    <col min="11009" max="11009" width="1.7265625" customWidth="1"/>
    <col min="11010" max="11010" width="10.81640625" customWidth="1"/>
    <col min="11011" max="11011" width="1.7265625" customWidth="1"/>
    <col min="11012" max="11027" width="9.453125" customWidth="1"/>
    <col min="11264" max="11264" width="15.54296875" customWidth="1"/>
    <col min="11265" max="11265" width="1.7265625" customWidth="1"/>
    <col min="11266" max="11266" width="10.81640625" customWidth="1"/>
    <col min="11267" max="11267" width="1.7265625" customWidth="1"/>
    <col min="11268" max="11283" width="9.453125" customWidth="1"/>
    <col min="11520" max="11520" width="15.54296875" customWidth="1"/>
    <col min="11521" max="11521" width="1.7265625" customWidth="1"/>
    <col min="11522" max="11522" width="10.81640625" customWidth="1"/>
    <col min="11523" max="11523" width="1.7265625" customWidth="1"/>
    <col min="11524" max="11539" width="9.453125" customWidth="1"/>
    <col min="11776" max="11776" width="15.54296875" customWidth="1"/>
    <col min="11777" max="11777" width="1.7265625" customWidth="1"/>
    <col min="11778" max="11778" width="10.81640625" customWidth="1"/>
    <col min="11779" max="11779" width="1.7265625" customWidth="1"/>
    <col min="11780" max="11795" width="9.453125" customWidth="1"/>
    <col min="12032" max="12032" width="15.54296875" customWidth="1"/>
    <col min="12033" max="12033" width="1.7265625" customWidth="1"/>
    <col min="12034" max="12034" width="10.81640625" customWidth="1"/>
    <col min="12035" max="12035" width="1.7265625" customWidth="1"/>
    <col min="12036" max="12051" width="9.453125" customWidth="1"/>
    <col min="12288" max="12288" width="15.54296875" customWidth="1"/>
    <col min="12289" max="12289" width="1.7265625" customWidth="1"/>
    <col min="12290" max="12290" width="10.81640625" customWidth="1"/>
    <col min="12291" max="12291" width="1.7265625" customWidth="1"/>
    <col min="12292" max="12307" width="9.453125" customWidth="1"/>
    <col min="12544" max="12544" width="15.54296875" customWidth="1"/>
    <col min="12545" max="12545" width="1.7265625" customWidth="1"/>
    <col min="12546" max="12546" width="10.81640625" customWidth="1"/>
    <col min="12547" max="12547" width="1.7265625" customWidth="1"/>
    <col min="12548" max="12563" width="9.453125" customWidth="1"/>
    <col min="12800" max="12800" width="15.54296875" customWidth="1"/>
    <col min="12801" max="12801" width="1.7265625" customWidth="1"/>
    <col min="12802" max="12802" width="10.81640625" customWidth="1"/>
    <col min="12803" max="12803" width="1.7265625" customWidth="1"/>
    <col min="12804" max="12819" width="9.453125" customWidth="1"/>
    <col min="13056" max="13056" width="15.54296875" customWidth="1"/>
    <col min="13057" max="13057" width="1.7265625" customWidth="1"/>
    <col min="13058" max="13058" width="10.81640625" customWidth="1"/>
    <col min="13059" max="13059" width="1.7265625" customWidth="1"/>
    <col min="13060" max="13075" width="9.453125" customWidth="1"/>
    <col min="13312" max="13312" width="15.54296875" customWidth="1"/>
    <col min="13313" max="13313" width="1.7265625" customWidth="1"/>
    <col min="13314" max="13314" width="10.81640625" customWidth="1"/>
    <col min="13315" max="13315" width="1.7265625" customWidth="1"/>
    <col min="13316" max="13331" width="9.453125" customWidth="1"/>
    <col min="13568" max="13568" width="15.54296875" customWidth="1"/>
    <col min="13569" max="13569" width="1.7265625" customWidth="1"/>
    <col min="13570" max="13570" width="10.81640625" customWidth="1"/>
    <col min="13571" max="13571" width="1.7265625" customWidth="1"/>
    <col min="13572" max="13587" width="9.453125" customWidth="1"/>
    <col min="13824" max="13824" width="15.54296875" customWidth="1"/>
    <col min="13825" max="13825" width="1.7265625" customWidth="1"/>
    <col min="13826" max="13826" width="10.81640625" customWidth="1"/>
    <col min="13827" max="13827" width="1.7265625" customWidth="1"/>
    <col min="13828" max="13843" width="9.453125" customWidth="1"/>
    <col min="14080" max="14080" width="15.54296875" customWidth="1"/>
    <col min="14081" max="14081" width="1.7265625" customWidth="1"/>
    <col min="14082" max="14082" width="10.81640625" customWidth="1"/>
    <col min="14083" max="14083" width="1.7265625" customWidth="1"/>
    <col min="14084" max="14099" width="9.453125" customWidth="1"/>
    <col min="14336" max="14336" width="15.54296875" customWidth="1"/>
    <col min="14337" max="14337" width="1.7265625" customWidth="1"/>
    <col min="14338" max="14338" width="10.81640625" customWidth="1"/>
    <col min="14339" max="14339" width="1.7265625" customWidth="1"/>
    <col min="14340" max="14355" width="9.453125" customWidth="1"/>
    <col min="14592" max="14592" width="15.54296875" customWidth="1"/>
    <col min="14593" max="14593" width="1.7265625" customWidth="1"/>
    <col min="14594" max="14594" width="10.81640625" customWidth="1"/>
    <col min="14595" max="14595" width="1.7265625" customWidth="1"/>
    <col min="14596" max="14611" width="9.453125" customWidth="1"/>
    <col min="14848" max="14848" width="15.54296875" customWidth="1"/>
    <col min="14849" max="14849" width="1.7265625" customWidth="1"/>
    <col min="14850" max="14850" width="10.81640625" customWidth="1"/>
    <col min="14851" max="14851" width="1.7265625" customWidth="1"/>
    <col min="14852" max="14867" width="9.453125" customWidth="1"/>
    <col min="15104" max="15104" width="15.54296875" customWidth="1"/>
    <col min="15105" max="15105" width="1.7265625" customWidth="1"/>
    <col min="15106" max="15106" width="10.81640625" customWidth="1"/>
    <col min="15107" max="15107" width="1.7265625" customWidth="1"/>
    <col min="15108" max="15123" width="9.453125" customWidth="1"/>
    <col min="15360" max="15360" width="15.54296875" customWidth="1"/>
    <col min="15361" max="15361" width="1.7265625" customWidth="1"/>
    <col min="15362" max="15362" width="10.81640625" customWidth="1"/>
    <col min="15363" max="15363" width="1.7265625" customWidth="1"/>
    <col min="15364" max="15379" width="9.453125" customWidth="1"/>
    <col min="15616" max="15616" width="15.54296875" customWidth="1"/>
    <col min="15617" max="15617" width="1.7265625" customWidth="1"/>
    <col min="15618" max="15618" width="10.81640625" customWidth="1"/>
    <col min="15619" max="15619" width="1.7265625" customWidth="1"/>
    <col min="15620" max="15635" width="9.453125" customWidth="1"/>
    <col min="15872" max="15872" width="15.54296875" customWidth="1"/>
    <col min="15873" max="15873" width="1.7265625" customWidth="1"/>
    <col min="15874" max="15874" width="10.81640625" customWidth="1"/>
    <col min="15875" max="15875" width="1.7265625" customWidth="1"/>
    <col min="15876" max="15891" width="9.453125" customWidth="1"/>
    <col min="16128" max="16128" width="15.54296875" customWidth="1"/>
    <col min="16129" max="16129" width="1.7265625" customWidth="1"/>
    <col min="16130" max="16130" width="10.81640625" customWidth="1"/>
    <col min="16131" max="16131" width="1.7265625" customWidth="1"/>
    <col min="16132" max="16147" width="9.453125" customWidth="1"/>
    <col min="16384" max="16384" width="9.1796875" customWidth="1"/>
  </cols>
  <sheetData>
    <row r="1" spans="1:199" x14ac:dyDescent="0.35">
      <c r="A1" s="86" t="s">
        <v>282</v>
      </c>
      <c r="B1" s="86"/>
      <c r="C1" s="51"/>
      <c r="D1" s="51"/>
      <c r="E1" s="51"/>
      <c r="F1" s="51"/>
      <c r="G1" s="51"/>
      <c r="H1" s="51"/>
      <c r="I1" s="51"/>
      <c r="J1" s="51"/>
      <c r="K1" s="51"/>
      <c r="L1" s="51"/>
      <c r="M1" s="51"/>
      <c r="N1" s="51"/>
      <c r="O1" s="51"/>
      <c r="P1" s="51"/>
      <c r="Q1" s="51"/>
      <c r="R1" s="51"/>
      <c r="S1" s="51"/>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row>
    <row r="2" spans="1:199" x14ac:dyDescent="0.35">
      <c r="A2" s="88" t="s">
        <v>308</v>
      </c>
      <c r="B2" s="88"/>
      <c r="C2" s="52"/>
      <c r="D2" s="52"/>
      <c r="E2" s="52"/>
      <c r="F2" s="52"/>
      <c r="G2" s="52"/>
      <c r="H2" s="52"/>
      <c r="I2" s="52"/>
      <c r="J2" s="52"/>
      <c r="K2" s="52"/>
      <c r="L2" s="52"/>
      <c r="M2" s="52"/>
      <c r="N2" s="52"/>
      <c r="O2" s="52"/>
      <c r="P2" s="52"/>
      <c r="Q2" s="52"/>
      <c r="R2" s="52"/>
      <c r="S2" s="52"/>
      <c r="T2" s="94"/>
      <c r="U2" s="94"/>
      <c r="V2" s="94"/>
      <c r="W2" s="94"/>
      <c r="X2" s="94"/>
      <c r="Y2" s="94"/>
      <c r="Z2" s="94"/>
      <c r="AA2" s="94"/>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row>
    <row r="3" spans="1:199" ht="33.75" customHeight="1" x14ac:dyDescent="0.35">
      <c r="A3" s="89"/>
      <c r="B3" s="89"/>
      <c r="C3" s="114" t="s">
        <v>1</v>
      </c>
      <c r="D3" s="115" t="s">
        <v>51</v>
      </c>
      <c r="E3" s="116"/>
      <c r="F3" s="116"/>
      <c r="G3" s="91"/>
      <c r="H3" s="91"/>
      <c r="I3" s="91"/>
      <c r="J3" s="116"/>
      <c r="K3" s="116"/>
      <c r="L3" s="91"/>
      <c r="M3" s="91"/>
      <c r="N3" s="91"/>
      <c r="O3" s="116"/>
      <c r="P3" s="116"/>
      <c r="Q3" s="116"/>
      <c r="R3" s="116"/>
      <c r="S3" s="116"/>
      <c r="T3" s="116"/>
      <c r="U3" s="116"/>
      <c r="V3" s="116"/>
      <c r="W3" s="116"/>
      <c r="X3" s="116"/>
      <c r="Y3" s="116"/>
      <c r="Z3" s="116"/>
      <c r="AA3" s="116"/>
      <c r="GO3" s="89"/>
      <c r="GP3" s="89"/>
      <c r="GQ3" s="89"/>
    </row>
    <row r="4" spans="1:199" x14ac:dyDescent="0.35">
      <c r="A4" s="103"/>
      <c r="B4" s="103"/>
      <c r="C4" s="103"/>
      <c r="D4" s="104">
        <v>1</v>
      </c>
      <c r="E4" s="104">
        <v>2</v>
      </c>
      <c r="F4" s="104">
        <v>3</v>
      </c>
      <c r="G4" s="104">
        <v>4</v>
      </c>
      <c r="H4" s="104">
        <v>5</v>
      </c>
      <c r="I4" s="104">
        <v>6</v>
      </c>
      <c r="J4" s="104">
        <v>7</v>
      </c>
      <c r="K4" s="104">
        <v>8</v>
      </c>
      <c r="L4" s="104">
        <v>9</v>
      </c>
      <c r="M4" s="104">
        <v>10</v>
      </c>
      <c r="N4" s="104">
        <v>11</v>
      </c>
      <c r="O4" s="104">
        <v>12</v>
      </c>
      <c r="P4" s="104">
        <v>13</v>
      </c>
      <c r="Q4" s="104">
        <v>14</v>
      </c>
      <c r="R4" s="104">
        <v>15</v>
      </c>
      <c r="S4" s="104">
        <v>16</v>
      </c>
      <c r="T4" s="104">
        <v>17</v>
      </c>
      <c r="U4" s="104">
        <v>18</v>
      </c>
      <c r="V4" s="104">
        <v>19</v>
      </c>
      <c r="W4" s="104">
        <v>20</v>
      </c>
      <c r="X4" s="104">
        <v>21</v>
      </c>
      <c r="Y4" s="104">
        <v>22</v>
      </c>
      <c r="Z4" s="104">
        <v>23</v>
      </c>
      <c r="AA4" s="104">
        <v>24</v>
      </c>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row>
    <row r="5" spans="1:199" x14ac:dyDescent="0.35">
      <c r="D5" s="106"/>
      <c r="E5" s="106"/>
      <c r="F5" s="106"/>
      <c r="G5" s="106"/>
      <c r="H5" s="106"/>
      <c r="I5" s="106"/>
      <c r="J5" s="106"/>
      <c r="K5" s="106"/>
      <c r="L5" s="106"/>
      <c r="M5" s="106"/>
      <c r="N5" s="106"/>
      <c r="O5" s="106"/>
      <c r="P5" s="106"/>
      <c r="Q5" s="106"/>
      <c r="R5" s="106"/>
      <c r="S5" s="106"/>
      <c r="GM5" s="41"/>
      <c r="GN5" s="41"/>
    </row>
    <row r="6" spans="1:199" x14ac:dyDescent="0.35">
      <c r="C6" s="96" t="s">
        <v>5</v>
      </c>
      <c r="D6" s="106"/>
      <c r="E6" s="106"/>
      <c r="F6" s="106"/>
      <c r="G6" s="106"/>
      <c r="H6" s="106"/>
      <c r="I6" s="106"/>
      <c r="J6" s="106"/>
      <c r="K6" s="106"/>
      <c r="L6" s="106"/>
      <c r="M6" s="106"/>
      <c r="N6" s="106"/>
      <c r="O6" s="106"/>
      <c r="P6" s="106"/>
      <c r="Q6" s="106"/>
      <c r="R6" s="106"/>
      <c r="S6" s="106"/>
      <c r="GM6" s="41"/>
      <c r="GN6" s="41"/>
    </row>
    <row r="7" spans="1:199" x14ac:dyDescent="0.35">
      <c r="C7" s="96"/>
      <c r="D7" s="106"/>
      <c r="E7" s="106"/>
      <c r="F7" s="106"/>
      <c r="G7" s="106"/>
      <c r="H7" s="106"/>
      <c r="I7" s="106"/>
      <c r="J7" s="106"/>
      <c r="K7" s="106"/>
      <c r="L7" s="106"/>
      <c r="M7" s="106"/>
      <c r="N7" s="106"/>
      <c r="O7" s="106"/>
      <c r="P7" s="106"/>
      <c r="Q7" s="106"/>
      <c r="R7" s="106"/>
      <c r="S7" s="106"/>
      <c r="GM7" s="41"/>
      <c r="GN7" s="41"/>
    </row>
    <row r="8" spans="1:199" x14ac:dyDescent="0.35">
      <c r="D8" s="106"/>
      <c r="E8" s="106"/>
      <c r="F8" s="106"/>
      <c r="G8" s="106"/>
      <c r="H8" s="106"/>
      <c r="I8" s="106"/>
      <c r="J8" s="106"/>
      <c r="K8" s="106"/>
      <c r="L8" s="106"/>
      <c r="M8" s="106"/>
      <c r="N8" s="106"/>
      <c r="O8" s="106"/>
      <c r="P8" s="106"/>
      <c r="Q8" s="106"/>
      <c r="R8" s="106"/>
      <c r="S8" s="106"/>
      <c r="GM8" s="41"/>
      <c r="GN8" s="41"/>
    </row>
    <row r="9" spans="1:199" x14ac:dyDescent="0.35">
      <c r="A9" s="107" t="s">
        <v>1</v>
      </c>
      <c r="B9" s="108"/>
      <c r="C9" s="85">
        <v>32380</v>
      </c>
      <c r="D9" s="85">
        <v>2840</v>
      </c>
      <c r="E9" s="85">
        <v>4210</v>
      </c>
      <c r="F9" s="85">
        <v>5870</v>
      </c>
      <c r="G9" s="85">
        <v>7610</v>
      </c>
      <c r="H9" s="85">
        <v>9170</v>
      </c>
      <c r="I9" s="85">
        <v>10380</v>
      </c>
      <c r="J9" s="85">
        <v>11460</v>
      </c>
      <c r="K9" s="85">
        <v>12260</v>
      </c>
      <c r="L9" s="85">
        <v>12990</v>
      </c>
      <c r="M9" s="85">
        <v>13590</v>
      </c>
      <c r="N9" s="85">
        <v>14130</v>
      </c>
      <c r="O9" s="85">
        <v>14480</v>
      </c>
      <c r="P9" s="85">
        <v>14820</v>
      </c>
      <c r="Q9" s="85">
        <v>15220</v>
      </c>
      <c r="R9" s="85">
        <v>15530</v>
      </c>
      <c r="S9" s="85">
        <v>15720</v>
      </c>
      <c r="T9" s="85">
        <v>15880</v>
      </c>
      <c r="U9" s="85">
        <v>16040</v>
      </c>
      <c r="V9" s="85">
        <v>16120</v>
      </c>
      <c r="W9" s="85">
        <v>16270</v>
      </c>
      <c r="X9" s="85">
        <v>16360</v>
      </c>
      <c r="Y9" s="85">
        <v>16420</v>
      </c>
      <c r="Z9" s="85">
        <v>16470</v>
      </c>
      <c r="AA9" s="85">
        <v>16520</v>
      </c>
      <c r="AB9" s="113"/>
      <c r="AC9" s="113"/>
      <c r="GM9" s="41"/>
      <c r="GN9" s="41"/>
    </row>
    <row r="10" spans="1:199" x14ac:dyDescent="0.3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113"/>
      <c r="AC10" s="113"/>
      <c r="GM10" s="41"/>
      <c r="GN10" s="41"/>
    </row>
    <row r="11" spans="1:199" x14ac:dyDescent="0.35">
      <c r="A11" s="109" t="s">
        <v>6</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113"/>
      <c r="AC11" s="113"/>
      <c r="GM11" s="41"/>
      <c r="GN11" s="41"/>
    </row>
    <row r="12" spans="1:199" x14ac:dyDescent="0.35">
      <c r="A12" s="89" t="s">
        <v>7</v>
      </c>
      <c r="C12" s="85">
        <v>140</v>
      </c>
      <c r="D12" s="85">
        <v>20</v>
      </c>
      <c r="E12" s="85">
        <v>20</v>
      </c>
      <c r="F12" s="85">
        <v>40</v>
      </c>
      <c r="G12" s="85">
        <v>50</v>
      </c>
      <c r="H12" s="85">
        <v>60</v>
      </c>
      <c r="I12" s="85">
        <v>70</v>
      </c>
      <c r="J12" s="85">
        <v>70</v>
      </c>
      <c r="K12" s="85">
        <v>70</v>
      </c>
      <c r="L12" s="85">
        <v>80</v>
      </c>
      <c r="M12" s="85">
        <v>80</v>
      </c>
      <c r="N12" s="85">
        <v>80</v>
      </c>
      <c r="O12" s="85">
        <v>80</v>
      </c>
      <c r="P12" s="85">
        <v>70</v>
      </c>
      <c r="Q12" s="85">
        <v>80</v>
      </c>
      <c r="R12" s="85">
        <v>80</v>
      </c>
      <c r="S12" s="85">
        <v>80</v>
      </c>
      <c r="T12" s="85">
        <v>90</v>
      </c>
      <c r="U12" s="85">
        <v>90</v>
      </c>
      <c r="V12" s="85">
        <v>80</v>
      </c>
      <c r="W12" s="85">
        <v>80</v>
      </c>
      <c r="X12" s="85">
        <v>70</v>
      </c>
      <c r="Y12" s="85">
        <v>80</v>
      </c>
      <c r="Z12" s="85">
        <v>80</v>
      </c>
      <c r="AA12" s="85">
        <v>80</v>
      </c>
      <c r="AB12" s="113"/>
      <c r="AC12" s="113"/>
      <c r="GM12" s="41"/>
      <c r="GN12" s="41"/>
    </row>
    <row r="13" spans="1:199" x14ac:dyDescent="0.35">
      <c r="A13" s="89" t="s">
        <v>8</v>
      </c>
      <c r="C13" s="85">
        <v>1980</v>
      </c>
      <c r="D13" s="85">
        <v>210</v>
      </c>
      <c r="E13" s="85">
        <v>340</v>
      </c>
      <c r="F13" s="85">
        <v>500</v>
      </c>
      <c r="G13" s="85">
        <v>710</v>
      </c>
      <c r="H13" s="85">
        <v>860</v>
      </c>
      <c r="I13" s="85">
        <v>1000</v>
      </c>
      <c r="J13" s="85">
        <v>1090</v>
      </c>
      <c r="K13" s="85">
        <v>1140</v>
      </c>
      <c r="L13" s="85">
        <v>1190</v>
      </c>
      <c r="M13" s="85">
        <v>1180</v>
      </c>
      <c r="N13" s="85">
        <v>1180</v>
      </c>
      <c r="O13" s="85">
        <v>1170</v>
      </c>
      <c r="P13" s="85">
        <v>1200</v>
      </c>
      <c r="Q13" s="85">
        <v>1190</v>
      </c>
      <c r="R13" s="85">
        <v>1210</v>
      </c>
      <c r="S13" s="85">
        <v>1210</v>
      </c>
      <c r="T13" s="85">
        <v>1180</v>
      </c>
      <c r="U13" s="85">
        <v>1200</v>
      </c>
      <c r="V13" s="85">
        <v>1180</v>
      </c>
      <c r="W13" s="85">
        <v>1180</v>
      </c>
      <c r="X13" s="85">
        <v>1160</v>
      </c>
      <c r="Y13" s="85">
        <v>1150</v>
      </c>
      <c r="Z13" s="85">
        <v>1170</v>
      </c>
      <c r="AA13" s="85">
        <v>1150</v>
      </c>
      <c r="AB13" s="113"/>
      <c r="AC13" s="113"/>
      <c r="GM13" s="41"/>
      <c r="GN13" s="41"/>
    </row>
    <row r="14" spans="1:199" x14ac:dyDescent="0.35">
      <c r="A14" s="89" t="s">
        <v>9</v>
      </c>
      <c r="C14" s="85">
        <v>5030</v>
      </c>
      <c r="D14" s="85">
        <v>570</v>
      </c>
      <c r="E14" s="85">
        <v>830</v>
      </c>
      <c r="F14" s="85">
        <v>1220</v>
      </c>
      <c r="G14" s="85">
        <v>1580</v>
      </c>
      <c r="H14" s="85">
        <v>1930</v>
      </c>
      <c r="I14" s="85">
        <v>2100</v>
      </c>
      <c r="J14" s="85">
        <v>2360</v>
      </c>
      <c r="K14" s="85">
        <v>2510</v>
      </c>
      <c r="L14" s="85">
        <v>2650</v>
      </c>
      <c r="M14" s="85">
        <v>2820</v>
      </c>
      <c r="N14" s="85">
        <v>2930</v>
      </c>
      <c r="O14" s="85">
        <v>2980</v>
      </c>
      <c r="P14" s="85">
        <v>2990</v>
      </c>
      <c r="Q14" s="85">
        <v>3020</v>
      </c>
      <c r="R14" s="85">
        <v>3010</v>
      </c>
      <c r="S14" s="85">
        <v>3000</v>
      </c>
      <c r="T14" s="85">
        <v>3000</v>
      </c>
      <c r="U14" s="85">
        <v>2990</v>
      </c>
      <c r="V14" s="85">
        <v>2970</v>
      </c>
      <c r="W14" s="85">
        <v>2970</v>
      </c>
      <c r="X14" s="85">
        <v>2970</v>
      </c>
      <c r="Y14" s="85">
        <v>2990</v>
      </c>
      <c r="Z14" s="85">
        <v>2980</v>
      </c>
      <c r="AA14" s="85">
        <v>2960</v>
      </c>
      <c r="AB14" s="113"/>
      <c r="AC14" s="113"/>
      <c r="GM14" s="41"/>
      <c r="GN14" s="41"/>
    </row>
    <row r="15" spans="1:199" x14ac:dyDescent="0.35">
      <c r="A15" s="89" t="s">
        <v>10</v>
      </c>
      <c r="C15" s="85">
        <v>5810</v>
      </c>
      <c r="D15" s="85">
        <v>650</v>
      </c>
      <c r="E15" s="85">
        <v>940</v>
      </c>
      <c r="F15" s="85">
        <v>1270</v>
      </c>
      <c r="G15" s="85">
        <v>1610</v>
      </c>
      <c r="H15" s="85">
        <v>1950</v>
      </c>
      <c r="I15" s="85">
        <v>2180</v>
      </c>
      <c r="J15" s="85">
        <v>2380</v>
      </c>
      <c r="K15" s="85">
        <v>2570</v>
      </c>
      <c r="L15" s="85">
        <v>2720</v>
      </c>
      <c r="M15" s="85">
        <v>2880</v>
      </c>
      <c r="N15" s="85">
        <v>3010</v>
      </c>
      <c r="O15" s="85">
        <v>3120</v>
      </c>
      <c r="P15" s="85">
        <v>3200</v>
      </c>
      <c r="Q15" s="85">
        <v>3310</v>
      </c>
      <c r="R15" s="85">
        <v>3370</v>
      </c>
      <c r="S15" s="85">
        <v>3410</v>
      </c>
      <c r="T15" s="85">
        <v>3410</v>
      </c>
      <c r="U15" s="85">
        <v>3420</v>
      </c>
      <c r="V15" s="85">
        <v>3420</v>
      </c>
      <c r="W15" s="85">
        <v>3440</v>
      </c>
      <c r="X15" s="85">
        <v>3460</v>
      </c>
      <c r="Y15" s="85">
        <v>3430</v>
      </c>
      <c r="Z15" s="85">
        <v>3450</v>
      </c>
      <c r="AA15" s="85">
        <v>3410</v>
      </c>
      <c r="AB15" s="113"/>
      <c r="AC15" s="113"/>
      <c r="GM15" s="41"/>
      <c r="GN15" s="41"/>
    </row>
    <row r="16" spans="1:199" x14ac:dyDescent="0.35">
      <c r="A16" s="89" t="s">
        <v>11</v>
      </c>
      <c r="C16" s="85">
        <v>4230</v>
      </c>
      <c r="D16" s="85">
        <v>360</v>
      </c>
      <c r="E16" s="85">
        <v>530</v>
      </c>
      <c r="F16" s="85">
        <v>740</v>
      </c>
      <c r="G16" s="85">
        <v>970</v>
      </c>
      <c r="H16" s="85">
        <v>1160</v>
      </c>
      <c r="I16" s="85">
        <v>1340</v>
      </c>
      <c r="J16" s="85">
        <v>1530</v>
      </c>
      <c r="K16" s="85">
        <v>1620</v>
      </c>
      <c r="L16" s="85">
        <v>1760</v>
      </c>
      <c r="M16" s="85">
        <v>1840</v>
      </c>
      <c r="N16" s="85">
        <v>1910</v>
      </c>
      <c r="O16" s="85">
        <v>1960</v>
      </c>
      <c r="P16" s="85">
        <v>2050</v>
      </c>
      <c r="Q16" s="85">
        <v>2120</v>
      </c>
      <c r="R16" s="85">
        <v>2190</v>
      </c>
      <c r="S16" s="85">
        <v>2240</v>
      </c>
      <c r="T16" s="85">
        <v>2270</v>
      </c>
      <c r="U16" s="85">
        <v>2300</v>
      </c>
      <c r="V16" s="85">
        <v>2330</v>
      </c>
      <c r="W16" s="85">
        <v>2370</v>
      </c>
      <c r="X16" s="85">
        <v>2360</v>
      </c>
      <c r="Y16" s="85">
        <v>2370</v>
      </c>
      <c r="Z16" s="85">
        <v>2370</v>
      </c>
      <c r="AA16" s="85">
        <v>2360</v>
      </c>
      <c r="AB16" s="113"/>
      <c r="AC16" s="113"/>
      <c r="GM16" s="41"/>
      <c r="GN16" s="41"/>
    </row>
    <row r="17" spans="1:196" x14ac:dyDescent="0.35">
      <c r="A17" s="89" t="s">
        <v>12</v>
      </c>
      <c r="C17" s="85">
        <v>3160</v>
      </c>
      <c r="D17" s="85">
        <v>260</v>
      </c>
      <c r="E17" s="85">
        <v>360</v>
      </c>
      <c r="F17" s="85">
        <v>500</v>
      </c>
      <c r="G17" s="85">
        <v>670</v>
      </c>
      <c r="H17" s="85">
        <v>830</v>
      </c>
      <c r="I17" s="85">
        <v>940</v>
      </c>
      <c r="J17" s="85">
        <v>1040</v>
      </c>
      <c r="K17" s="85">
        <v>1120</v>
      </c>
      <c r="L17" s="85">
        <v>1200</v>
      </c>
      <c r="M17" s="85">
        <v>1230</v>
      </c>
      <c r="N17" s="85">
        <v>1300</v>
      </c>
      <c r="O17" s="85">
        <v>1340</v>
      </c>
      <c r="P17" s="85">
        <v>1370</v>
      </c>
      <c r="Q17" s="85">
        <v>1410</v>
      </c>
      <c r="R17" s="85">
        <v>1470</v>
      </c>
      <c r="S17" s="85">
        <v>1500</v>
      </c>
      <c r="T17" s="85">
        <v>1540</v>
      </c>
      <c r="U17" s="85">
        <v>1580</v>
      </c>
      <c r="V17" s="85">
        <v>1610</v>
      </c>
      <c r="W17" s="85">
        <v>1640</v>
      </c>
      <c r="X17" s="85">
        <v>1680</v>
      </c>
      <c r="Y17" s="85">
        <v>1690</v>
      </c>
      <c r="Z17" s="85">
        <v>1690</v>
      </c>
      <c r="AA17" s="85">
        <v>1690</v>
      </c>
      <c r="AB17" s="113"/>
      <c r="AC17" s="113"/>
      <c r="GM17" s="41"/>
      <c r="GN17" s="41"/>
    </row>
    <row r="18" spans="1:196" x14ac:dyDescent="0.35">
      <c r="A18" s="89" t="s">
        <v>13</v>
      </c>
      <c r="C18" s="85">
        <v>2860</v>
      </c>
      <c r="D18" s="85">
        <v>250</v>
      </c>
      <c r="E18" s="85">
        <v>360</v>
      </c>
      <c r="F18" s="85">
        <v>490</v>
      </c>
      <c r="G18" s="85">
        <v>610</v>
      </c>
      <c r="H18" s="85">
        <v>720</v>
      </c>
      <c r="I18" s="85">
        <v>810</v>
      </c>
      <c r="J18" s="85">
        <v>870</v>
      </c>
      <c r="K18" s="85">
        <v>930</v>
      </c>
      <c r="L18" s="85">
        <v>970</v>
      </c>
      <c r="M18" s="85">
        <v>1040</v>
      </c>
      <c r="N18" s="85">
        <v>1080</v>
      </c>
      <c r="O18" s="85">
        <v>1130</v>
      </c>
      <c r="P18" s="85">
        <v>1170</v>
      </c>
      <c r="Q18" s="85">
        <v>1210</v>
      </c>
      <c r="R18" s="85">
        <v>1220</v>
      </c>
      <c r="S18" s="85">
        <v>1270</v>
      </c>
      <c r="T18" s="85">
        <v>1300</v>
      </c>
      <c r="U18" s="85">
        <v>1330</v>
      </c>
      <c r="V18" s="85">
        <v>1360</v>
      </c>
      <c r="W18" s="85">
        <v>1380</v>
      </c>
      <c r="X18" s="85">
        <v>1400</v>
      </c>
      <c r="Y18" s="85">
        <v>1410</v>
      </c>
      <c r="Z18" s="85">
        <v>1430</v>
      </c>
      <c r="AA18" s="85">
        <v>1460</v>
      </c>
      <c r="AB18" s="113"/>
      <c r="AC18" s="113"/>
      <c r="GJ18" s="41"/>
      <c r="GK18" s="41"/>
      <c r="GL18" s="41"/>
      <c r="GM18" s="41"/>
      <c r="GN18" s="41"/>
    </row>
    <row r="19" spans="1:196" x14ac:dyDescent="0.35">
      <c r="A19" s="89" t="s">
        <v>14</v>
      </c>
      <c r="C19" s="85">
        <v>3150</v>
      </c>
      <c r="D19" s="85">
        <v>250</v>
      </c>
      <c r="E19" s="85">
        <v>360</v>
      </c>
      <c r="F19" s="85">
        <v>490</v>
      </c>
      <c r="G19" s="85">
        <v>640</v>
      </c>
      <c r="H19" s="85">
        <v>730</v>
      </c>
      <c r="I19" s="85">
        <v>840</v>
      </c>
      <c r="J19" s="85">
        <v>910</v>
      </c>
      <c r="K19" s="85">
        <v>980</v>
      </c>
      <c r="L19" s="85">
        <v>1040</v>
      </c>
      <c r="M19" s="85">
        <v>1080</v>
      </c>
      <c r="N19" s="85">
        <v>1120</v>
      </c>
      <c r="O19" s="85">
        <v>1150</v>
      </c>
      <c r="P19" s="85">
        <v>1180</v>
      </c>
      <c r="Q19" s="85">
        <v>1230</v>
      </c>
      <c r="R19" s="85">
        <v>1270</v>
      </c>
      <c r="S19" s="85">
        <v>1290</v>
      </c>
      <c r="T19" s="85">
        <v>1340</v>
      </c>
      <c r="U19" s="85">
        <v>1350</v>
      </c>
      <c r="V19" s="85">
        <v>1350</v>
      </c>
      <c r="W19" s="85">
        <v>1400</v>
      </c>
      <c r="X19" s="85">
        <v>1420</v>
      </c>
      <c r="Y19" s="85">
        <v>1450</v>
      </c>
      <c r="Z19" s="85">
        <v>1450</v>
      </c>
      <c r="AA19" s="85">
        <v>1480</v>
      </c>
      <c r="AB19" s="113"/>
      <c r="AC19" s="113"/>
      <c r="GJ19" s="41"/>
      <c r="GK19" s="41"/>
      <c r="GL19" s="41"/>
      <c r="GM19" s="41"/>
      <c r="GN19" s="41"/>
    </row>
    <row r="20" spans="1:196" x14ac:dyDescent="0.35">
      <c r="A20" s="89" t="s">
        <v>15</v>
      </c>
      <c r="C20" s="85">
        <v>2930</v>
      </c>
      <c r="D20" s="85">
        <v>170</v>
      </c>
      <c r="E20" s="85">
        <v>310</v>
      </c>
      <c r="F20" s="85">
        <v>390</v>
      </c>
      <c r="G20" s="85">
        <v>510</v>
      </c>
      <c r="H20" s="85">
        <v>610</v>
      </c>
      <c r="I20" s="85">
        <v>710</v>
      </c>
      <c r="J20" s="85">
        <v>780</v>
      </c>
      <c r="K20" s="85">
        <v>850</v>
      </c>
      <c r="L20" s="85">
        <v>900</v>
      </c>
      <c r="M20" s="85">
        <v>910</v>
      </c>
      <c r="N20" s="85">
        <v>950</v>
      </c>
      <c r="O20" s="85">
        <v>980</v>
      </c>
      <c r="P20" s="85">
        <v>1000</v>
      </c>
      <c r="Q20" s="85">
        <v>1020</v>
      </c>
      <c r="R20" s="85">
        <v>1070</v>
      </c>
      <c r="S20" s="85">
        <v>1080</v>
      </c>
      <c r="T20" s="85">
        <v>1110</v>
      </c>
      <c r="U20" s="85">
        <v>1130</v>
      </c>
      <c r="V20" s="85">
        <v>1150</v>
      </c>
      <c r="W20" s="85">
        <v>1150</v>
      </c>
      <c r="X20" s="85">
        <v>1160</v>
      </c>
      <c r="Y20" s="85">
        <v>1190</v>
      </c>
      <c r="Z20" s="85">
        <v>1190</v>
      </c>
      <c r="AA20" s="85">
        <v>1240</v>
      </c>
      <c r="AB20" s="113"/>
      <c r="AC20" s="113"/>
      <c r="GJ20" s="41"/>
      <c r="GK20" s="41"/>
      <c r="GL20" s="41"/>
      <c r="GM20" s="41"/>
      <c r="GN20" s="41"/>
    </row>
    <row r="21" spans="1:196" x14ac:dyDescent="0.35">
      <c r="A21" s="89" t="s">
        <v>44</v>
      </c>
      <c r="C21" s="85">
        <v>3090</v>
      </c>
      <c r="D21" s="85">
        <v>100</v>
      </c>
      <c r="E21" s="85">
        <v>170</v>
      </c>
      <c r="F21" s="85">
        <v>210</v>
      </c>
      <c r="G21" s="85">
        <v>280</v>
      </c>
      <c r="H21" s="85">
        <v>330</v>
      </c>
      <c r="I21" s="85">
        <v>390</v>
      </c>
      <c r="J21" s="85">
        <v>430</v>
      </c>
      <c r="K21" s="85">
        <v>470</v>
      </c>
      <c r="L21" s="85">
        <v>500</v>
      </c>
      <c r="M21" s="85">
        <v>540</v>
      </c>
      <c r="N21" s="85">
        <v>570</v>
      </c>
      <c r="O21" s="85">
        <v>590</v>
      </c>
      <c r="P21" s="85">
        <v>590</v>
      </c>
      <c r="Q21" s="85">
        <v>620</v>
      </c>
      <c r="R21" s="85">
        <v>630</v>
      </c>
      <c r="S21" s="85">
        <v>640</v>
      </c>
      <c r="T21" s="85">
        <v>650</v>
      </c>
      <c r="U21" s="85">
        <v>670</v>
      </c>
      <c r="V21" s="85">
        <v>670</v>
      </c>
      <c r="W21" s="85">
        <v>670</v>
      </c>
      <c r="X21" s="85">
        <v>670</v>
      </c>
      <c r="Y21" s="85">
        <v>680</v>
      </c>
      <c r="Z21" s="85">
        <v>680</v>
      </c>
      <c r="AA21" s="85">
        <v>710</v>
      </c>
      <c r="AB21" s="113"/>
      <c r="AC21" s="113"/>
      <c r="GJ21" s="41"/>
      <c r="GK21" s="41"/>
      <c r="GL21" s="41"/>
      <c r="GM21" s="41"/>
      <c r="GN21" s="41"/>
    </row>
    <row r="22" spans="1:196" x14ac:dyDescent="0.3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113"/>
      <c r="AC22" s="113"/>
      <c r="GJ22" s="41"/>
      <c r="GK22" s="41"/>
      <c r="GL22" s="41"/>
      <c r="GM22" s="41"/>
      <c r="GN22" s="41"/>
    </row>
    <row r="23" spans="1:196" x14ac:dyDescent="0.35">
      <c r="A23" s="89" t="s">
        <v>16</v>
      </c>
      <c r="C23" s="85">
        <v>6020</v>
      </c>
      <c r="D23" s="85">
        <v>270</v>
      </c>
      <c r="E23" s="85">
        <v>470</v>
      </c>
      <c r="F23" s="85">
        <v>600</v>
      </c>
      <c r="G23" s="85">
        <v>790</v>
      </c>
      <c r="H23" s="85">
        <v>950</v>
      </c>
      <c r="I23" s="85">
        <v>1100</v>
      </c>
      <c r="J23" s="85">
        <v>1210</v>
      </c>
      <c r="K23" s="85">
        <v>1320</v>
      </c>
      <c r="L23" s="85">
        <v>1400</v>
      </c>
      <c r="M23" s="85">
        <v>1450</v>
      </c>
      <c r="N23" s="85">
        <v>1510</v>
      </c>
      <c r="O23" s="85">
        <v>1570</v>
      </c>
      <c r="P23" s="85">
        <v>1590</v>
      </c>
      <c r="Q23" s="85">
        <v>1640</v>
      </c>
      <c r="R23" s="85">
        <v>1700</v>
      </c>
      <c r="S23" s="85">
        <v>1720</v>
      </c>
      <c r="T23" s="85">
        <v>1770</v>
      </c>
      <c r="U23" s="85">
        <v>1800</v>
      </c>
      <c r="V23" s="85">
        <v>1810</v>
      </c>
      <c r="W23" s="85">
        <v>1820</v>
      </c>
      <c r="X23" s="85">
        <v>1830</v>
      </c>
      <c r="Y23" s="85">
        <v>1870</v>
      </c>
      <c r="Z23" s="85">
        <v>1870</v>
      </c>
      <c r="AA23" s="85">
        <v>1940</v>
      </c>
      <c r="AB23" s="113"/>
      <c r="AC23" s="113"/>
      <c r="GK23" s="41"/>
      <c r="GL23" s="41"/>
      <c r="GM23" s="41"/>
      <c r="GN23" s="41"/>
    </row>
    <row r="24" spans="1:196" x14ac:dyDescent="0.3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113"/>
      <c r="AC24" s="113"/>
      <c r="GJ24" s="41"/>
      <c r="GK24" s="41"/>
      <c r="GL24" s="41"/>
      <c r="GM24" s="41"/>
      <c r="GN24" s="41"/>
    </row>
    <row r="25" spans="1:196" x14ac:dyDescent="0.35">
      <c r="A25" s="89" t="s">
        <v>17</v>
      </c>
      <c r="C25" s="85">
        <v>570</v>
      </c>
      <c r="D25" s="85">
        <v>40</v>
      </c>
      <c r="E25" s="85">
        <v>60</v>
      </c>
      <c r="F25" s="85">
        <v>90</v>
      </c>
      <c r="G25" s="85">
        <v>100</v>
      </c>
      <c r="H25" s="85">
        <v>130</v>
      </c>
      <c r="I25" s="85">
        <v>150</v>
      </c>
      <c r="J25" s="85">
        <v>160</v>
      </c>
      <c r="K25" s="85">
        <v>170</v>
      </c>
      <c r="L25" s="85">
        <v>170</v>
      </c>
      <c r="M25" s="85">
        <v>190</v>
      </c>
      <c r="N25" s="85">
        <v>200</v>
      </c>
      <c r="O25" s="85">
        <v>210</v>
      </c>
      <c r="P25" s="85">
        <v>220</v>
      </c>
      <c r="Q25" s="85">
        <v>220</v>
      </c>
      <c r="R25" s="85">
        <v>220</v>
      </c>
      <c r="S25" s="85">
        <v>230</v>
      </c>
      <c r="T25" s="85">
        <v>230</v>
      </c>
      <c r="U25" s="85">
        <v>230</v>
      </c>
      <c r="V25" s="85">
        <v>240</v>
      </c>
      <c r="W25" s="85">
        <v>240</v>
      </c>
      <c r="X25" s="85">
        <v>250</v>
      </c>
      <c r="Y25" s="85">
        <v>250</v>
      </c>
      <c r="Z25" s="85">
        <v>260</v>
      </c>
      <c r="AA25" s="85">
        <v>260</v>
      </c>
      <c r="AB25" s="113"/>
      <c r="AC25" s="113"/>
      <c r="GM25" s="41"/>
      <c r="GN25" s="41"/>
    </row>
    <row r="26" spans="1:196" x14ac:dyDescent="0.35">
      <c r="A26" s="89" t="s">
        <v>18</v>
      </c>
      <c r="C26" s="85">
        <v>490</v>
      </c>
      <c r="D26" s="85">
        <v>50</v>
      </c>
      <c r="E26" s="85">
        <v>70</v>
      </c>
      <c r="F26" s="85">
        <v>90</v>
      </c>
      <c r="G26" s="85">
        <v>110</v>
      </c>
      <c r="H26" s="85">
        <v>120</v>
      </c>
      <c r="I26" s="85">
        <v>140</v>
      </c>
      <c r="J26" s="85">
        <v>140</v>
      </c>
      <c r="K26" s="85">
        <v>160</v>
      </c>
      <c r="L26" s="85">
        <v>160</v>
      </c>
      <c r="M26" s="85">
        <v>170</v>
      </c>
      <c r="N26" s="85">
        <v>170</v>
      </c>
      <c r="O26" s="85">
        <v>170</v>
      </c>
      <c r="P26" s="85">
        <v>190</v>
      </c>
      <c r="Q26" s="85">
        <v>190</v>
      </c>
      <c r="R26" s="85">
        <v>200</v>
      </c>
      <c r="S26" s="85">
        <v>210</v>
      </c>
      <c r="T26" s="85">
        <v>210</v>
      </c>
      <c r="U26" s="85">
        <v>230</v>
      </c>
      <c r="V26" s="85">
        <v>230</v>
      </c>
      <c r="W26" s="85">
        <v>230</v>
      </c>
      <c r="X26" s="85">
        <v>240</v>
      </c>
      <c r="Y26" s="85">
        <v>240</v>
      </c>
      <c r="Z26" s="85">
        <v>240</v>
      </c>
      <c r="AA26" s="85">
        <v>240</v>
      </c>
      <c r="AB26" s="113"/>
      <c r="AC26" s="113"/>
      <c r="GM26" s="41"/>
      <c r="GN26" s="41"/>
    </row>
    <row r="27" spans="1:196" x14ac:dyDescent="0.35">
      <c r="A27" s="89" t="s">
        <v>19</v>
      </c>
      <c r="C27" s="85">
        <v>550</v>
      </c>
      <c r="D27" s="85">
        <v>40</v>
      </c>
      <c r="E27" s="85">
        <v>60</v>
      </c>
      <c r="F27" s="85">
        <v>90</v>
      </c>
      <c r="G27" s="85">
        <v>120</v>
      </c>
      <c r="H27" s="85">
        <v>140</v>
      </c>
      <c r="I27" s="85">
        <v>160</v>
      </c>
      <c r="J27" s="85">
        <v>170</v>
      </c>
      <c r="K27" s="85">
        <v>190</v>
      </c>
      <c r="L27" s="85">
        <v>200</v>
      </c>
      <c r="M27" s="85">
        <v>210</v>
      </c>
      <c r="N27" s="85">
        <v>220</v>
      </c>
      <c r="O27" s="85">
        <v>230</v>
      </c>
      <c r="P27" s="85">
        <v>240</v>
      </c>
      <c r="Q27" s="85">
        <v>250</v>
      </c>
      <c r="R27" s="85">
        <v>250</v>
      </c>
      <c r="S27" s="85">
        <v>250</v>
      </c>
      <c r="T27" s="85">
        <v>260</v>
      </c>
      <c r="U27" s="85">
        <v>260</v>
      </c>
      <c r="V27" s="85">
        <v>260</v>
      </c>
      <c r="W27" s="85">
        <v>270</v>
      </c>
      <c r="X27" s="85">
        <v>280</v>
      </c>
      <c r="Y27" s="85">
        <v>280</v>
      </c>
      <c r="Z27" s="85">
        <v>280</v>
      </c>
      <c r="AA27" s="85">
        <v>290</v>
      </c>
      <c r="AB27" s="113"/>
      <c r="AC27" s="113"/>
      <c r="GM27" s="41"/>
      <c r="GN27" s="41"/>
    </row>
    <row r="28" spans="1:196" x14ac:dyDescent="0.35">
      <c r="A28" s="89" t="s">
        <v>20</v>
      </c>
      <c r="C28" s="85">
        <v>620</v>
      </c>
      <c r="D28" s="85">
        <v>60</v>
      </c>
      <c r="E28" s="85">
        <v>80</v>
      </c>
      <c r="F28" s="85">
        <v>120</v>
      </c>
      <c r="G28" s="85">
        <v>130</v>
      </c>
      <c r="H28" s="85">
        <v>160</v>
      </c>
      <c r="I28" s="85">
        <v>180</v>
      </c>
      <c r="J28" s="85">
        <v>190</v>
      </c>
      <c r="K28" s="85">
        <v>200</v>
      </c>
      <c r="L28" s="85">
        <v>220</v>
      </c>
      <c r="M28" s="85">
        <v>230</v>
      </c>
      <c r="N28" s="85">
        <v>240</v>
      </c>
      <c r="O28" s="85">
        <v>250</v>
      </c>
      <c r="P28" s="85">
        <v>270</v>
      </c>
      <c r="Q28" s="85">
        <v>280</v>
      </c>
      <c r="R28" s="85">
        <v>280</v>
      </c>
      <c r="S28" s="85">
        <v>300</v>
      </c>
      <c r="T28" s="85">
        <v>310</v>
      </c>
      <c r="U28" s="85">
        <v>310</v>
      </c>
      <c r="V28" s="85">
        <v>310</v>
      </c>
      <c r="W28" s="85">
        <v>320</v>
      </c>
      <c r="X28" s="85">
        <v>330</v>
      </c>
      <c r="Y28" s="85">
        <v>330</v>
      </c>
      <c r="Z28" s="85">
        <v>330</v>
      </c>
      <c r="AA28" s="85">
        <v>340</v>
      </c>
      <c r="AB28" s="113"/>
      <c r="AC28" s="113"/>
      <c r="GM28" s="41"/>
      <c r="GN28" s="41"/>
    </row>
    <row r="29" spans="1:196" x14ac:dyDescent="0.35">
      <c r="A29" s="89" t="s">
        <v>21</v>
      </c>
      <c r="C29" s="85">
        <v>640</v>
      </c>
      <c r="D29" s="85">
        <v>60</v>
      </c>
      <c r="E29" s="85">
        <v>90</v>
      </c>
      <c r="F29" s="85">
        <v>110</v>
      </c>
      <c r="G29" s="85">
        <v>140</v>
      </c>
      <c r="H29" s="85">
        <v>160</v>
      </c>
      <c r="I29" s="85">
        <v>190</v>
      </c>
      <c r="J29" s="85">
        <v>200</v>
      </c>
      <c r="K29" s="85">
        <v>210</v>
      </c>
      <c r="L29" s="85">
        <v>220</v>
      </c>
      <c r="M29" s="85">
        <v>240</v>
      </c>
      <c r="N29" s="85">
        <v>250</v>
      </c>
      <c r="O29" s="85">
        <v>260</v>
      </c>
      <c r="P29" s="85">
        <v>260</v>
      </c>
      <c r="Q29" s="85">
        <v>270</v>
      </c>
      <c r="R29" s="85">
        <v>270</v>
      </c>
      <c r="S29" s="85">
        <v>280</v>
      </c>
      <c r="T29" s="85">
        <v>290</v>
      </c>
      <c r="U29" s="85">
        <v>300</v>
      </c>
      <c r="V29" s="85">
        <v>310</v>
      </c>
      <c r="W29" s="85">
        <v>310</v>
      </c>
      <c r="X29" s="85">
        <v>320</v>
      </c>
      <c r="Y29" s="85">
        <v>310</v>
      </c>
      <c r="Z29" s="85">
        <v>320</v>
      </c>
      <c r="AA29" s="85">
        <v>330</v>
      </c>
      <c r="AB29" s="113"/>
      <c r="AC29" s="113"/>
      <c r="GM29" s="41"/>
      <c r="GN29" s="41"/>
    </row>
    <row r="30" spans="1:196" x14ac:dyDescent="0.35">
      <c r="A30" s="89" t="s">
        <v>22</v>
      </c>
      <c r="C30" s="85">
        <v>680</v>
      </c>
      <c r="D30" s="85">
        <v>50</v>
      </c>
      <c r="E30" s="85">
        <v>70</v>
      </c>
      <c r="F30" s="85">
        <v>100</v>
      </c>
      <c r="G30" s="85">
        <v>140</v>
      </c>
      <c r="H30" s="85">
        <v>150</v>
      </c>
      <c r="I30" s="85">
        <v>180</v>
      </c>
      <c r="J30" s="85">
        <v>190</v>
      </c>
      <c r="K30" s="85">
        <v>200</v>
      </c>
      <c r="L30" s="85">
        <v>220</v>
      </c>
      <c r="M30" s="85">
        <v>230</v>
      </c>
      <c r="N30" s="85">
        <v>240</v>
      </c>
      <c r="O30" s="85">
        <v>240</v>
      </c>
      <c r="P30" s="85">
        <v>250</v>
      </c>
      <c r="Q30" s="85">
        <v>250</v>
      </c>
      <c r="R30" s="85">
        <v>270</v>
      </c>
      <c r="S30" s="85">
        <v>270</v>
      </c>
      <c r="T30" s="85">
        <v>280</v>
      </c>
      <c r="U30" s="85">
        <v>280</v>
      </c>
      <c r="V30" s="85">
        <v>280</v>
      </c>
      <c r="W30" s="85">
        <v>280</v>
      </c>
      <c r="X30" s="85">
        <v>300</v>
      </c>
      <c r="Y30" s="85">
        <v>310</v>
      </c>
      <c r="Z30" s="85">
        <v>310</v>
      </c>
      <c r="AA30" s="85">
        <v>320</v>
      </c>
      <c r="AB30" s="113"/>
      <c r="AC30" s="113"/>
      <c r="GM30" s="41"/>
      <c r="GN30" s="41"/>
    </row>
    <row r="31" spans="1:196" x14ac:dyDescent="0.35">
      <c r="A31" s="89" t="s">
        <v>23</v>
      </c>
      <c r="C31" s="85">
        <v>630</v>
      </c>
      <c r="D31" s="85">
        <v>60</v>
      </c>
      <c r="E31" s="85">
        <v>80</v>
      </c>
      <c r="F31" s="85">
        <v>110</v>
      </c>
      <c r="G31" s="85">
        <v>130</v>
      </c>
      <c r="H31" s="85">
        <v>150</v>
      </c>
      <c r="I31" s="85">
        <v>170</v>
      </c>
      <c r="J31" s="85">
        <v>200</v>
      </c>
      <c r="K31" s="85">
        <v>210</v>
      </c>
      <c r="L31" s="85">
        <v>220</v>
      </c>
      <c r="M31" s="85">
        <v>230</v>
      </c>
      <c r="N31" s="85">
        <v>240</v>
      </c>
      <c r="O31" s="85">
        <v>240</v>
      </c>
      <c r="P31" s="85">
        <v>250</v>
      </c>
      <c r="Q31" s="85">
        <v>250</v>
      </c>
      <c r="R31" s="85">
        <v>250</v>
      </c>
      <c r="S31" s="85">
        <v>260</v>
      </c>
      <c r="T31" s="85">
        <v>260</v>
      </c>
      <c r="U31" s="85">
        <v>260</v>
      </c>
      <c r="V31" s="85">
        <v>270</v>
      </c>
      <c r="W31" s="85">
        <v>280</v>
      </c>
      <c r="X31" s="85">
        <v>290</v>
      </c>
      <c r="Y31" s="85">
        <v>300</v>
      </c>
      <c r="Z31" s="85">
        <v>290</v>
      </c>
      <c r="AA31" s="85">
        <v>300</v>
      </c>
      <c r="AB31" s="113"/>
      <c r="AC31" s="113"/>
      <c r="GM31" s="41"/>
      <c r="GN31" s="41"/>
    </row>
    <row r="32" spans="1:196" x14ac:dyDescent="0.35">
      <c r="A32" s="89" t="s">
        <v>24</v>
      </c>
      <c r="C32" s="85">
        <v>640</v>
      </c>
      <c r="D32" s="85">
        <v>50</v>
      </c>
      <c r="E32" s="85">
        <v>60</v>
      </c>
      <c r="F32" s="85">
        <v>100</v>
      </c>
      <c r="G32" s="85">
        <v>120</v>
      </c>
      <c r="H32" s="85">
        <v>150</v>
      </c>
      <c r="I32" s="85">
        <v>160</v>
      </c>
      <c r="J32" s="85">
        <v>180</v>
      </c>
      <c r="K32" s="85">
        <v>200</v>
      </c>
      <c r="L32" s="85">
        <v>210</v>
      </c>
      <c r="M32" s="85">
        <v>220</v>
      </c>
      <c r="N32" s="85">
        <v>220</v>
      </c>
      <c r="O32" s="85">
        <v>240</v>
      </c>
      <c r="P32" s="85">
        <v>250</v>
      </c>
      <c r="Q32" s="85">
        <v>260</v>
      </c>
      <c r="R32" s="85">
        <v>270</v>
      </c>
      <c r="S32" s="85">
        <v>270</v>
      </c>
      <c r="T32" s="85">
        <v>280</v>
      </c>
      <c r="U32" s="85">
        <v>280</v>
      </c>
      <c r="V32" s="85">
        <v>280</v>
      </c>
      <c r="W32" s="85">
        <v>290</v>
      </c>
      <c r="X32" s="85">
        <v>300</v>
      </c>
      <c r="Y32" s="85">
        <v>300</v>
      </c>
      <c r="Z32" s="85">
        <v>300</v>
      </c>
      <c r="AA32" s="85">
        <v>320</v>
      </c>
      <c r="AB32" s="113"/>
      <c r="AC32" s="113"/>
      <c r="GM32" s="41"/>
      <c r="GN32" s="41"/>
    </row>
    <row r="33" spans="1:196" x14ac:dyDescent="0.35">
      <c r="A33" s="89" t="s">
        <v>25</v>
      </c>
      <c r="C33" s="85">
        <v>600</v>
      </c>
      <c r="D33" s="85">
        <v>40</v>
      </c>
      <c r="E33" s="85">
        <v>60</v>
      </c>
      <c r="F33" s="85">
        <v>90</v>
      </c>
      <c r="G33" s="85">
        <v>110</v>
      </c>
      <c r="H33" s="85">
        <v>130</v>
      </c>
      <c r="I33" s="85">
        <v>160</v>
      </c>
      <c r="J33" s="85">
        <v>160</v>
      </c>
      <c r="K33" s="85">
        <v>180</v>
      </c>
      <c r="L33" s="85">
        <v>190</v>
      </c>
      <c r="M33" s="85">
        <v>190</v>
      </c>
      <c r="N33" s="85">
        <v>200</v>
      </c>
      <c r="O33" s="85">
        <v>200</v>
      </c>
      <c r="P33" s="85">
        <v>210</v>
      </c>
      <c r="Q33" s="85">
        <v>220</v>
      </c>
      <c r="R33" s="85">
        <v>220</v>
      </c>
      <c r="S33" s="85">
        <v>230</v>
      </c>
      <c r="T33" s="85">
        <v>240</v>
      </c>
      <c r="U33" s="85">
        <v>250</v>
      </c>
      <c r="V33" s="85">
        <v>250</v>
      </c>
      <c r="W33" s="85">
        <v>260</v>
      </c>
      <c r="X33" s="85">
        <v>260</v>
      </c>
      <c r="Y33" s="85">
        <v>260</v>
      </c>
      <c r="Z33" s="85">
        <v>270</v>
      </c>
      <c r="AA33" s="85">
        <v>260</v>
      </c>
      <c r="AB33" s="113"/>
      <c r="AC33" s="113"/>
      <c r="GM33" s="41"/>
      <c r="GN33" s="41"/>
    </row>
    <row r="34" spans="1:196" x14ac:dyDescent="0.35">
      <c r="A34" s="89" t="s">
        <v>26</v>
      </c>
      <c r="C34" s="85">
        <v>600</v>
      </c>
      <c r="D34" s="85">
        <v>50</v>
      </c>
      <c r="E34" s="85">
        <v>80</v>
      </c>
      <c r="F34" s="85">
        <v>90</v>
      </c>
      <c r="G34" s="85">
        <v>130</v>
      </c>
      <c r="H34" s="85">
        <v>150</v>
      </c>
      <c r="I34" s="85">
        <v>170</v>
      </c>
      <c r="J34" s="85">
        <v>180</v>
      </c>
      <c r="K34" s="85">
        <v>200</v>
      </c>
      <c r="L34" s="85">
        <v>200</v>
      </c>
      <c r="M34" s="85">
        <v>210</v>
      </c>
      <c r="N34" s="85">
        <v>220</v>
      </c>
      <c r="O34" s="85">
        <v>220</v>
      </c>
      <c r="P34" s="85">
        <v>240</v>
      </c>
      <c r="Q34" s="85">
        <v>250</v>
      </c>
      <c r="R34" s="85">
        <v>250</v>
      </c>
      <c r="S34" s="85">
        <v>260</v>
      </c>
      <c r="T34" s="85">
        <v>270</v>
      </c>
      <c r="U34" s="85">
        <v>270</v>
      </c>
      <c r="V34" s="85">
        <v>280</v>
      </c>
      <c r="W34" s="85">
        <v>280</v>
      </c>
      <c r="X34" s="85">
        <v>280</v>
      </c>
      <c r="Y34" s="85">
        <v>280</v>
      </c>
      <c r="Z34" s="85">
        <v>290</v>
      </c>
      <c r="AA34" s="85">
        <v>290</v>
      </c>
      <c r="AB34" s="113"/>
      <c r="AC34" s="113"/>
      <c r="GM34" s="41"/>
      <c r="GN34" s="41"/>
    </row>
    <row r="35" spans="1:196" x14ac:dyDescent="0.35">
      <c r="A35" s="89" t="s">
        <v>27</v>
      </c>
      <c r="C35" s="85">
        <v>620</v>
      </c>
      <c r="D35" s="85">
        <v>50</v>
      </c>
      <c r="E35" s="85">
        <v>70</v>
      </c>
      <c r="F35" s="85">
        <v>90</v>
      </c>
      <c r="G35" s="85">
        <v>110</v>
      </c>
      <c r="H35" s="85">
        <v>140</v>
      </c>
      <c r="I35" s="85">
        <v>160</v>
      </c>
      <c r="J35" s="85">
        <v>180</v>
      </c>
      <c r="K35" s="85">
        <v>190</v>
      </c>
      <c r="L35" s="85">
        <v>200</v>
      </c>
      <c r="M35" s="85">
        <v>210</v>
      </c>
      <c r="N35" s="85">
        <v>220</v>
      </c>
      <c r="O35" s="85">
        <v>220</v>
      </c>
      <c r="P35" s="85">
        <v>230</v>
      </c>
      <c r="Q35" s="85">
        <v>230</v>
      </c>
      <c r="R35" s="85">
        <v>250</v>
      </c>
      <c r="S35" s="85">
        <v>240</v>
      </c>
      <c r="T35" s="85">
        <v>250</v>
      </c>
      <c r="U35" s="85">
        <v>260</v>
      </c>
      <c r="V35" s="85">
        <v>270</v>
      </c>
      <c r="W35" s="85">
        <v>280</v>
      </c>
      <c r="X35" s="85">
        <v>280</v>
      </c>
      <c r="Y35" s="85">
        <v>290</v>
      </c>
      <c r="Z35" s="85">
        <v>290</v>
      </c>
      <c r="AA35" s="85">
        <v>300</v>
      </c>
      <c r="AB35" s="113"/>
      <c r="AC35" s="113"/>
      <c r="GM35" s="41"/>
      <c r="GN35" s="41"/>
    </row>
    <row r="36" spans="1:196" x14ac:dyDescent="0.35">
      <c r="A36" s="89" t="s">
        <v>28</v>
      </c>
      <c r="C36" s="85">
        <v>610</v>
      </c>
      <c r="D36" s="85">
        <v>40</v>
      </c>
      <c r="E36" s="85">
        <v>70</v>
      </c>
      <c r="F36" s="85">
        <v>80</v>
      </c>
      <c r="G36" s="85">
        <v>120</v>
      </c>
      <c r="H36" s="85">
        <v>140</v>
      </c>
      <c r="I36" s="85">
        <v>170</v>
      </c>
      <c r="J36" s="85">
        <v>170</v>
      </c>
      <c r="K36" s="85">
        <v>200</v>
      </c>
      <c r="L36" s="85">
        <v>210</v>
      </c>
      <c r="M36" s="85">
        <v>210</v>
      </c>
      <c r="N36" s="85">
        <v>220</v>
      </c>
      <c r="O36" s="85">
        <v>230</v>
      </c>
      <c r="P36" s="85">
        <v>230</v>
      </c>
      <c r="Q36" s="85">
        <v>230</v>
      </c>
      <c r="R36" s="85">
        <v>230</v>
      </c>
      <c r="S36" s="85">
        <v>240</v>
      </c>
      <c r="T36" s="85">
        <v>240</v>
      </c>
      <c r="U36" s="85">
        <v>240</v>
      </c>
      <c r="V36" s="85">
        <v>240</v>
      </c>
      <c r="W36" s="85">
        <v>240</v>
      </c>
      <c r="X36" s="85">
        <v>240</v>
      </c>
      <c r="Y36" s="85">
        <v>240</v>
      </c>
      <c r="Z36" s="85">
        <v>240</v>
      </c>
      <c r="AA36" s="85">
        <v>250</v>
      </c>
      <c r="AB36" s="113"/>
      <c r="AC36" s="113"/>
      <c r="GM36" s="41"/>
      <c r="GN36" s="41"/>
    </row>
    <row r="37" spans="1:196" x14ac:dyDescent="0.35">
      <c r="A37" s="89" t="s">
        <v>29</v>
      </c>
      <c r="C37" s="85">
        <v>580</v>
      </c>
      <c r="D37" s="85">
        <v>30</v>
      </c>
      <c r="E37" s="85">
        <v>60</v>
      </c>
      <c r="F37" s="85">
        <v>90</v>
      </c>
      <c r="G37" s="85">
        <v>100</v>
      </c>
      <c r="H37" s="85">
        <v>130</v>
      </c>
      <c r="I37" s="85">
        <v>140</v>
      </c>
      <c r="J37" s="85">
        <v>170</v>
      </c>
      <c r="K37" s="85">
        <v>170</v>
      </c>
      <c r="L37" s="85">
        <v>180</v>
      </c>
      <c r="M37" s="85">
        <v>180</v>
      </c>
      <c r="N37" s="85">
        <v>180</v>
      </c>
      <c r="O37" s="85">
        <v>180</v>
      </c>
      <c r="P37" s="85">
        <v>190</v>
      </c>
      <c r="Q37" s="85">
        <v>210</v>
      </c>
      <c r="R37" s="85">
        <v>210</v>
      </c>
      <c r="S37" s="85">
        <v>210</v>
      </c>
      <c r="T37" s="85">
        <v>230</v>
      </c>
      <c r="U37" s="85">
        <v>230</v>
      </c>
      <c r="V37" s="85">
        <v>230</v>
      </c>
      <c r="W37" s="85">
        <v>240</v>
      </c>
      <c r="X37" s="85">
        <v>240</v>
      </c>
      <c r="Y37" s="85">
        <v>250</v>
      </c>
      <c r="Z37" s="85">
        <v>250</v>
      </c>
      <c r="AA37" s="85">
        <v>260</v>
      </c>
      <c r="AB37" s="113"/>
      <c r="AC37" s="113"/>
      <c r="GM37" s="41"/>
      <c r="GN37" s="41"/>
    </row>
    <row r="38" spans="1:196" x14ac:dyDescent="0.35">
      <c r="A38" s="89" t="s">
        <v>30</v>
      </c>
      <c r="C38" s="85">
        <v>580</v>
      </c>
      <c r="D38" s="85">
        <v>30</v>
      </c>
      <c r="E38" s="85">
        <v>60</v>
      </c>
      <c r="F38" s="85">
        <v>70</v>
      </c>
      <c r="G38" s="85">
        <v>100</v>
      </c>
      <c r="H38" s="85">
        <v>110</v>
      </c>
      <c r="I38" s="85">
        <v>130</v>
      </c>
      <c r="J38" s="85">
        <v>140</v>
      </c>
      <c r="K38" s="85">
        <v>160</v>
      </c>
      <c r="L38" s="85">
        <v>160</v>
      </c>
      <c r="M38" s="85">
        <v>160</v>
      </c>
      <c r="N38" s="85">
        <v>180</v>
      </c>
      <c r="O38" s="85">
        <v>180</v>
      </c>
      <c r="P38" s="85">
        <v>190</v>
      </c>
      <c r="Q38" s="85">
        <v>200</v>
      </c>
      <c r="R38" s="85">
        <v>210</v>
      </c>
      <c r="S38" s="85">
        <v>220</v>
      </c>
      <c r="T38" s="85">
        <v>220</v>
      </c>
      <c r="U38" s="85">
        <v>220</v>
      </c>
      <c r="V38" s="85">
        <v>220</v>
      </c>
      <c r="W38" s="85">
        <v>220</v>
      </c>
      <c r="X38" s="85">
        <v>220</v>
      </c>
      <c r="Y38" s="85">
        <v>230</v>
      </c>
      <c r="Z38" s="85">
        <v>230</v>
      </c>
      <c r="AA38" s="85">
        <v>240</v>
      </c>
      <c r="AB38" s="113"/>
      <c r="AC38" s="113"/>
      <c r="GM38" s="41"/>
      <c r="GN38" s="41"/>
    </row>
    <row r="39" spans="1:196" x14ac:dyDescent="0.35">
      <c r="A39" s="89" t="s">
        <v>31</v>
      </c>
      <c r="C39" s="85">
        <v>540</v>
      </c>
      <c r="D39" s="85">
        <v>20</v>
      </c>
      <c r="E39" s="85">
        <v>40</v>
      </c>
      <c r="F39" s="85">
        <v>60</v>
      </c>
      <c r="G39" s="85">
        <v>70</v>
      </c>
      <c r="H39" s="85">
        <v>100</v>
      </c>
      <c r="I39" s="85">
        <v>110</v>
      </c>
      <c r="J39" s="85">
        <v>120</v>
      </c>
      <c r="K39" s="85">
        <v>130</v>
      </c>
      <c r="L39" s="85">
        <v>150</v>
      </c>
      <c r="M39" s="85">
        <v>140</v>
      </c>
      <c r="N39" s="85">
        <v>150</v>
      </c>
      <c r="O39" s="85">
        <v>160</v>
      </c>
      <c r="P39" s="85">
        <v>160</v>
      </c>
      <c r="Q39" s="85">
        <v>160</v>
      </c>
      <c r="R39" s="85">
        <v>170</v>
      </c>
      <c r="S39" s="85">
        <v>170</v>
      </c>
      <c r="T39" s="85">
        <v>170</v>
      </c>
      <c r="U39" s="85">
        <v>180</v>
      </c>
      <c r="V39" s="85">
        <v>180</v>
      </c>
      <c r="W39" s="85">
        <v>180</v>
      </c>
      <c r="X39" s="85">
        <v>190</v>
      </c>
      <c r="Y39" s="85">
        <v>190</v>
      </c>
      <c r="Z39" s="85">
        <v>180</v>
      </c>
      <c r="AA39" s="85">
        <v>190</v>
      </c>
      <c r="AB39" s="113"/>
      <c r="AC39" s="113"/>
      <c r="GM39" s="41"/>
      <c r="GN39" s="41"/>
    </row>
    <row r="40" spans="1:196" x14ac:dyDescent="0.35">
      <c r="A40" s="89" t="s">
        <v>32</v>
      </c>
      <c r="C40" s="85">
        <v>540</v>
      </c>
      <c r="D40" s="85">
        <v>30</v>
      </c>
      <c r="E40" s="85">
        <v>40</v>
      </c>
      <c r="F40" s="85">
        <v>60</v>
      </c>
      <c r="G40" s="85">
        <v>80</v>
      </c>
      <c r="H40" s="85">
        <v>90</v>
      </c>
      <c r="I40" s="85">
        <v>100</v>
      </c>
      <c r="J40" s="85">
        <v>120</v>
      </c>
      <c r="K40" s="85">
        <v>130</v>
      </c>
      <c r="L40" s="85">
        <v>140</v>
      </c>
      <c r="M40" s="85">
        <v>140</v>
      </c>
      <c r="N40" s="85">
        <v>150</v>
      </c>
      <c r="O40" s="85">
        <v>150</v>
      </c>
      <c r="P40" s="85">
        <v>150</v>
      </c>
      <c r="Q40" s="85">
        <v>160</v>
      </c>
      <c r="R40" s="85">
        <v>160</v>
      </c>
      <c r="S40" s="85">
        <v>170</v>
      </c>
      <c r="T40" s="85">
        <v>180</v>
      </c>
      <c r="U40" s="85">
        <v>190</v>
      </c>
      <c r="V40" s="85">
        <v>180</v>
      </c>
      <c r="W40" s="85">
        <v>190</v>
      </c>
      <c r="X40" s="85">
        <v>190</v>
      </c>
      <c r="Y40" s="85">
        <v>190</v>
      </c>
      <c r="Z40" s="85">
        <v>200</v>
      </c>
      <c r="AA40" s="85">
        <v>200</v>
      </c>
      <c r="AB40" s="113"/>
      <c r="AC40" s="113"/>
      <c r="GM40" s="41"/>
      <c r="GN40" s="41"/>
    </row>
    <row r="41" spans="1:196" x14ac:dyDescent="0.35">
      <c r="A41" s="89" t="s">
        <v>33</v>
      </c>
      <c r="C41" s="85">
        <v>540</v>
      </c>
      <c r="D41" s="85">
        <v>30</v>
      </c>
      <c r="E41" s="85">
        <v>40</v>
      </c>
      <c r="F41" s="85">
        <v>50</v>
      </c>
      <c r="G41" s="85">
        <v>70</v>
      </c>
      <c r="H41" s="85">
        <v>80</v>
      </c>
      <c r="I41" s="85">
        <v>90</v>
      </c>
      <c r="J41" s="85">
        <v>100</v>
      </c>
      <c r="K41" s="85">
        <v>110</v>
      </c>
      <c r="L41" s="85">
        <v>110</v>
      </c>
      <c r="M41" s="85">
        <v>120</v>
      </c>
      <c r="N41" s="85">
        <v>130</v>
      </c>
      <c r="O41" s="85">
        <v>140</v>
      </c>
      <c r="P41" s="85">
        <v>140</v>
      </c>
      <c r="Q41" s="85">
        <v>150</v>
      </c>
      <c r="R41" s="85">
        <v>150</v>
      </c>
      <c r="S41" s="85">
        <v>160</v>
      </c>
      <c r="T41" s="85">
        <v>160</v>
      </c>
      <c r="U41" s="85">
        <v>160</v>
      </c>
      <c r="V41" s="85">
        <v>160</v>
      </c>
      <c r="W41" s="85">
        <v>170</v>
      </c>
      <c r="X41" s="85">
        <v>170</v>
      </c>
      <c r="Y41" s="85">
        <v>170</v>
      </c>
      <c r="Z41" s="85">
        <v>170</v>
      </c>
      <c r="AA41" s="85">
        <v>180</v>
      </c>
      <c r="AB41" s="113"/>
      <c r="AC41" s="113"/>
      <c r="GM41" s="41"/>
      <c r="GN41" s="41"/>
    </row>
    <row r="42" spans="1:196" x14ac:dyDescent="0.35">
      <c r="A42" s="89" t="s">
        <v>34</v>
      </c>
      <c r="C42" s="85">
        <v>520</v>
      </c>
      <c r="D42" s="85">
        <v>20</v>
      </c>
      <c r="E42" s="85">
        <v>30</v>
      </c>
      <c r="F42" s="85">
        <v>30</v>
      </c>
      <c r="G42" s="85">
        <v>50</v>
      </c>
      <c r="H42" s="85">
        <v>60</v>
      </c>
      <c r="I42" s="85">
        <v>80</v>
      </c>
      <c r="J42" s="85">
        <v>90</v>
      </c>
      <c r="K42" s="85">
        <v>100</v>
      </c>
      <c r="L42" s="85">
        <v>110</v>
      </c>
      <c r="M42" s="85">
        <v>130</v>
      </c>
      <c r="N42" s="85">
        <v>130</v>
      </c>
      <c r="O42" s="85">
        <v>130</v>
      </c>
      <c r="P42" s="85">
        <v>130</v>
      </c>
      <c r="Q42" s="85">
        <v>130</v>
      </c>
      <c r="R42" s="85">
        <v>140</v>
      </c>
      <c r="S42" s="85">
        <v>140</v>
      </c>
      <c r="T42" s="85">
        <v>140</v>
      </c>
      <c r="U42" s="85">
        <v>140</v>
      </c>
      <c r="V42" s="85">
        <v>140</v>
      </c>
      <c r="W42" s="85">
        <v>130</v>
      </c>
      <c r="X42" s="85">
        <v>130</v>
      </c>
      <c r="Y42" s="85">
        <v>130</v>
      </c>
      <c r="Z42" s="85">
        <v>130</v>
      </c>
      <c r="AA42" s="85">
        <v>140</v>
      </c>
      <c r="AB42" s="113"/>
      <c r="AC42" s="113"/>
      <c r="GM42" s="41"/>
      <c r="GN42" s="41"/>
    </row>
    <row r="43" spans="1:196" x14ac:dyDescent="0.35">
      <c r="A43" s="89" t="s">
        <v>35</v>
      </c>
      <c r="C43" s="85">
        <v>490</v>
      </c>
      <c r="D43" s="85">
        <v>10</v>
      </c>
      <c r="E43" s="85">
        <v>20</v>
      </c>
      <c r="F43" s="85">
        <v>30</v>
      </c>
      <c r="G43" s="85">
        <v>30</v>
      </c>
      <c r="H43" s="85">
        <v>40</v>
      </c>
      <c r="I43" s="85">
        <v>60</v>
      </c>
      <c r="J43" s="85">
        <v>60</v>
      </c>
      <c r="K43" s="85">
        <v>60</v>
      </c>
      <c r="L43" s="85">
        <v>70</v>
      </c>
      <c r="M43" s="85">
        <v>80</v>
      </c>
      <c r="N43" s="85">
        <v>80</v>
      </c>
      <c r="O43" s="85">
        <v>80</v>
      </c>
      <c r="P43" s="85">
        <v>80</v>
      </c>
      <c r="Q43" s="85">
        <v>80</v>
      </c>
      <c r="R43" s="85">
        <v>80</v>
      </c>
      <c r="S43" s="85">
        <v>80</v>
      </c>
      <c r="T43" s="85">
        <v>80</v>
      </c>
      <c r="U43" s="85">
        <v>80</v>
      </c>
      <c r="V43" s="85">
        <v>80</v>
      </c>
      <c r="W43" s="85">
        <v>80</v>
      </c>
      <c r="X43" s="85">
        <v>90</v>
      </c>
      <c r="Y43" s="85">
        <v>80</v>
      </c>
      <c r="Z43" s="85">
        <v>90</v>
      </c>
      <c r="AA43" s="85">
        <v>90</v>
      </c>
      <c r="AB43" s="113"/>
      <c r="AC43" s="113"/>
      <c r="GM43" s="41"/>
      <c r="GN43" s="41"/>
    </row>
    <row r="44" spans="1:196" x14ac:dyDescent="0.35">
      <c r="A44" s="89" t="s">
        <v>36</v>
      </c>
      <c r="C44" s="85">
        <v>450</v>
      </c>
      <c r="D44" s="85">
        <v>10</v>
      </c>
      <c r="E44" s="85">
        <v>20</v>
      </c>
      <c r="F44" s="85">
        <v>20</v>
      </c>
      <c r="G44" s="85">
        <v>30</v>
      </c>
      <c r="H44" s="85">
        <v>30</v>
      </c>
      <c r="I44" s="85">
        <v>40</v>
      </c>
      <c r="J44" s="85">
        <v>40</v>
      </c>
      <c r="K44" s="85">
        <v>40</v>
      </c>
      <c r="L44" s="85">
        <v>50</v>
      </c>
      <c r="M44" s="85">
        <v>40</v>
      </c>
      <c r="N44" s="85">
        <v>50</v>
      </c>
      <c r="O44" s="85">
        <v>50</v>
      </c>
      <c r="P44" s="85">
        <v>50</v>
      </c>
      <c r="Q44" s="85">
        <v>50</v>
      </c>
      <c r="R44" s="85">
        <v>50</v>
      </c>
      <c r="S44" s="85">
        <v>50</v>
      </c>
      <c r="T44" s="85">
        <v>50</v>
      </c>
      <c r="U44" s="85">
        <v>50</v>
      </c>
      <c r="V44" s="85">
        <v>50</v>
      </c>
      <c r="W44" s="85">
        <v>50</v>
      </c>
      <c r="X44" s="85">
        <v>50</v>
      </c>
      <c r="Y44" s="85">
        <v>50</v>
      </c>
      <c r="Z44" s="85">
        <v>50</v>
      </c>
      <c r="AA44" s="85">
        <v>50</v>
      </c>
      <c r="AB44" s="113"/>
      <c r="AC44" s="113"/>
      <c r="GM44" s="41"/>
      <c r="GN44" s="41"/>
    </row>
    <row r="45" spans="1:196" x14ac:dyDescent="0.35">
      <c r="A45" s="89" t="s">
        <v>37</v>
      </c>
      <c r="C45" s="85">
        <v>550</v>
      </c>
      <c r="D45" s="85">
        <v>10</v>
      </c>
      <c r="E45" s="85">
        <v>10</v>
      </c>
      <c r="F45" s="85">
        <v>20</v>
      </c>
      <c r="G45" s="85">
        <v>20</v>
      </c>
      <c r="H45" s="85">
        <v>20</v>
      </c>
      <c r="I45" s="85">
        <v>20</v>
      </c>
      <c r="J45" s="85">
        <v>20</v>
      </c>
      <c r="K45" s="85">
        <v>30</v>
      </c>
      <c r="L45" s="85">
        <v>30</v>
      </c>
      <c r="M45" s="85">
        <v>30</v>
      </c>
      <c r="N45" s="85">
        <v>40</v>
      </c>
      <c r="O45" s="85">
        <v>40</v>
      </c>
      <c r="P45" s="85">
        <v>40</v>
      </c>
      <c r="Q45" s="85">
        <v>40</v>
      </c>
      <c r="R45" s="85">
        <v>50</v>
      </c>
      <c r="S45" s="85">
        <v>50</v>
      </c>
      <c r="T45" s="85">
        <v>50</v>
      </c>
      <c r="U45" s="85">
        <v>50</v>
      </c>
      <c r="V45" s="85">
        <v>50</v>
      </c>
      <c r="W45" s="85">
        <v>50</v>
      </c>
      <c r="X45" s="85">
        <v>50</v>
      </c>
      <c r="Y45" s="85">
        <v>50</v>
      </c>
      <c r="Z45" s="85">
        <v>40</v>
      </c>
      <c r="AA45" s="85">
        <v>50</v>
      </c>
      <c r="AB45" s="113"/>
      <c r="AC45" s="113"/>
      <c r="GM45" s="41"/>
      <c r="GN45" s="41"/>
    </row>
    <row r="46" spans="1:196" x14ac:dyDescent="0.35">
      <c r="A46" s="110"/>
      <c r="B46" s="110"/>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3"/>
      <c r="AC46" s="113"/>
    </row>
    <row r="47" spans="1:196" ht="14.5" customHeight="1" x14ac:dyDescent="0.35">
      <c r="A47" s="89" t="s">
        <v>38</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row>
    <row r="48" spans="1:196"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19" ht="14.5" customHeight="1" x14ac:dyDescent="0.35">
      <c r="A49" s="89" t="s">
        <v>48</v>
      </c>
      <c r="B49" s="106"/>
      <c r="C49" s="106"/>
      <c r="D49" s="106"/>
      <c r="E49" s="106"/>
      <c r="F49" s="106"/>
      <c r="G49" s="106"/>
      <c r="H49" s="106"/>
      <c r="I49" s="106"/>
      <c r="J49" s="106"/>
      <c r="K49" s="106"/>
      <c r="L49" s="106"/>
      <c r="M49" s="106"/>
      <c r="N49" s="106"/>
      <c r="O49" s="106"/>
      <c r="P49" s="106"/>
      <c r="Q49" s="106"/>
      <c r="R49" s="106"/>
      <c r="S49" s="106"/>
    </row>
    <row r="50" spans="1:219" ht="14.5" customHeight="1" x14ac:dyDescent="0.35">
      <c r="A50" s="89" t="s">
        <v>40</v>
      </c>
      <c r="B50" s="89"/>
      <c r="C50" s="41"/>
      <c r="D50" s="41"/>
      <c r="E50" s="41"/>
      <c r="F50" s="41"/>
      <c r="J50" s="41"/>
      <c r="K50" s="41"/>
      <c r="O50" s="41"/>
      <c r="P50" s="41"/>
      <c r="GO50" s="89"/>
      <c r="GP50" s="89"/>
      <c r="GQ50" s="89"/>
      <c r="GR50" s="89"/>
      <c r="GS50" s="89"/>
      <c r="GT50" s="89"/>
      <c r="GU50" s="89"/>
      <c r="GV50" s="89"/>
      <c r="GW50" s="89"/>
      <c r="GX50" s="89"/>
      <c r="GY50" s="89"/>
      <c r="GZ50" s="89"/>
      <c r="HA50" s="89"/>
      <c r="HB50" s="89"/>
      <c r="HC50" s="89"/>
      <c r="HD50" s="89"/>
      <c r="HE50" s="89"/>
      <c r="HF50" s="89"/>
      <c r="HG50" s="89"/>
      <c r="HH50" s="89"/>
      <c r="HI50" s="89"/>
      <c r="HJ50" s="89"/>
      <c r="HK50" s="89"/>
    </row>
    <row r="51" spans="1:219" ht="14.5" customHeight="1" x14ac:dyDescent="0.35">
      <c r="A51" s="89" t="s">
        <v>41</v>
      </c>
      <c r="GO51" s="89"/>
      <c r="GP51" s="89"/>
      <c r="GQ51" s="89"/>
      <c r="GR51" s="89"/>
      <c r="GS51" s="89"/>
      <c r="GT51" s="89"/>
      <c r="GU51" s="89"/>
      <c r="GV51" s="89"/>
      <c r="GW51" s="89"/>
      <c r="GX51" s="89"/>
      <c r="GY51" s="89"/>
      <c r="GZ51" s="89"/>
      <c r="HA51" s="89"/>
      <c r="HB51" s="89"/>
      <c r="HC51" s="89"/>
      <c r="HD51" s="89"/>
      <c r="HE51" s="89"/>
      <c r="HF51" s="89"/>
      <c r="HG51" s="89"/>
      <c r="HH51" s="89"/>
      <c r="HI51" s="89"/>
      <c r="HJ51" s="89"/>
      <c r="HK51" s="89"/>
    </row>
    <row r="52" spans="1:219" ht="14.5" customHeight="1" x14ac:dyDescent="0.35">
      <c r="A52" s="89" t="s">
        <v>42</v>
      </c>
      <c r="GO52" s="89"/>
      <c r="GP52" s="89"/>
      <c r="GQ52" s="89"/>
      <c r="GR52" s="89"/>
      <c r="GS52" s="89"/>
      <c r="GT52" s="89"/>
      <c r="GU52" s="89"/>
      <c r="GV52" s="89"/>
      <c r="GW52" s="89"/>
      <c r="GX52" s="89"/>
      <c r="GY52" s="89"/>
      <c r="GZ52" s="89"/>
      <c r="HA52" s="89"/>
      <c r="HB52" s="89"/>
      <c r="HC52" s="89"/>
      <c r="HD52" s="89"/>
      <c r="HE52" s="89"/>
      <c r="HF52" s="89"/>
      <c r="HG52" s="89"/>
      <c r="HH52" s="89"/>
      <c r="HI52" s="89"/>
      <c r="HJ52" s="89"/>
      <c r="HK52" s="89"/>
    </row>
  </sheetData>
  <pageMargins left="0.7" right="0.7" top="0.75" bottom="0.75" header="0.3" footer="0.3"/>
  <pageSetup paperSize="9" scale="52"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O52"/>
  <sheetViews>
    <sheetView showGridLines="0" zoomScaleNormal="100" workbookViewId="0"/>
  </sheetViews>
  <sheetFormatPr defaultColWidth="10.7265625" defaultRowHeight="14.5" x14ac:dyDescent="0.35"/>
  <cols>
    <col min="1" max="1" width="15.54296875" customWidth="1"/>
    <col min="2" max="2" width="1.7265625" customWidth="1"/>
    <col min="3" max="3" width="10.81640625" customWidth="1"/>
    <col min="4" max="15" width="9.453125" customWidth="1"/>
    <col min="256" max="256" width="15.54296875" customWidth="1"/>
    <col min="257" max="257" width="1.7265625" customWidth="1"/>
    <col min="258" max="258" width="10.81640625" customWidth="1"/>
    <col min="259" max="259" width="1.7265625" customWidth="1"/>
    <col min="260" max="271" width="9.453125" customWidth="1"/>
    <col min="512" max="512" width="15.54296875" customWidth="1"/>
    <col min="513" max="513" width="1.7265625" customWidth="1"/>
    <col min="514" max="514" width="10.81640625" customWidth="1"/>
    <col min="515" max="515" width="1.7265625" customWidth="1"/>
    <col min="516" max="527" width="9.453125" customWidth="1"/>
    <col min="768" max="768" width="15.54296875" customWidth="1"/>
    <col min="769" max="769" width="1.7265625" customWidth="1"/>
    <col min="770" max="770" width="10.81640625" customWidth="1"/>
    <col min="771" max="771" width="1.7265625" customWidth="1"/>
    <col min="772" max="783" width="9.453125" customWidth="1"/>
    <col min="1024" max="1024" width="15.54296875" customWidth="1"/>
    <col min="1025" max="1025" width="1.7265625" customWidth="1"/>
    <col min="1026" max="1026" width="10.81640625" customWidth="1"/>
    <col min="1027" max="1027" width="1.7265625" customWidth="1"/>
    <col min="1028" max="1039" width="9.453125" customWidth="1"/>
    <col min="1280" max="1280" width="15.54296875" customWidth="1"/>
    <col min="1281" max="1281" width="1.7265625" customWidth="1"/>
    <col min="1282" max="1282" width="10.81640625" customWidth="1"/>
    <col min="1283" max="1283" width="1.7265625" customWidth="1"/>
    <col min="1284" max="1295" width="9.453125" customWidth="1"/>
    <col min="1536" max="1536" width="15.54296875" customWidth="1"/>
    <col min="1537" max="1537" width="1.7265625" customWidth="1"/>
    <col min="1538" max="1538" width="10.81640625" customWidth="1"/>
    <col min="1539" max="1539" width="1.7265625" customWidth="1"/>
    <col min="1540" max="1551" width="9.453125" customWidth="1"/>
    <col min="1792" max="1792" width="15.54296875" customWidth="1"/>
    <col min="1793" max="1793" width="1.7265625" customWidth="1"/>
    <col min="1794" max="1794" width="10.81640625" customWidth="1"/>
    <col min="1795" max="1795" width="1.7265625" customWidth="1"/>
    <col min="1796" max="1807" width="9.453125" customWidth="1"/>
    <col min="2048" max="2048" width="15.54296875" customWidth="1"/>
    <col min="2049" max="2049" width="1.7265625" customWidth="1"/>
    <col min="2050" max="2050" width="10.81640625" customWidth="1"/>
    <col min="2051" max="2051" width="1.7265625" customWidth="1"/>
    <col min="2052" max="2063" width="9.453125" customWidth="1"/>
    <col min="2304" max="2304" width="15.54296875" customWidth="1"/>
    <col min="2305" max="2305" width="1.7265625" customWidth="1"/>
    <col min="2306" max="2306" width="10.81640625" customWidth="1"/>
    <col min="2307" max="2307" width="1.7265625" customWidth="1"/>
    <col min="2308" max="2319" width="9.453125" customWidth="1"/>
    <col min="2560" max="2560" width="15.54296875" customWidth="1"/>
    <col min="2561" max="2561" width="1.7265625" customWidth="1"/>
    <col min="2562" max="2562" width="10.81640625" customWidth="1"/>
    <col min="2563" max="2563" width="1.7265625" customWidth="1"/>
    <col min="2564" max="2575" width="9.453125" customWidth="1"/>
    <col min="2816" max="2816" width="15.54296875" customWidth="1"/>
    <col min="2817" max="2817" width="1.7265625" customWidth="1"/>
    <col min="2818" max="2818" width="10.81640625" customWidth="1"/>
    <col min="2819" max="2819" width="1.7265625" customWidth="1"/>
    <col min="2820" max="2831" width="9.453125" customWidth="1"/>
    <col min="3072" max="3072" width="15.54296875" customWidth="1"/>
    <col min="3073" max="3073" width="1.7265625" customWidth="1"/>
    <col min="3074" max="3074" width="10.81640625" customWidth="1"/>
    <col min="3075" max="3075" width="1.7265625" customWidth="1"/>
    <col min="3076" max="3087" width="9.453125" customWidth="1"/>
    <col min="3328" max="3328" width="15.54296875" customWidth="1"/>
    <col min="3329" max="3329" width="1.7265625" customWidth="1"/>
    <col min="3330" max="3330" width="10.81640625" customWidth="1"/>
    <col min="3331" max="3331" width="1.7265625" customWidth="1"/>
    <col min="3332" max="3343" width="9.453125" customWidth="1"/>
    <col min="3584" max="3584" width="15.54296875" customWidth="1"/>
    <col min="3585" max="3585" width="1.7265625" customWidth="1"/>
    <col min="3586" max="3586" width="10.81640625" customWidth="1"/>
    <col min="3587" max="3587" width="1.7265625" customWidth="1"/>
    <col min="3588" max="3599" width="9.453125" customWidth="1"/>
    <col min="3840" max="3840" width="15.54296875" customWidth="1"/>
    <col min="3841" max="3841" width="1.7265625" customWidth="1"/>
    <col min="3842" max="3842" width="10.81640625" customWidth="1"/>
    <col min="3843" max="3843" width="1.7265625" customWidth="1"/>
    <col min="3844" max="3855" width="9.453125" customWidth="1"/>
    <col min="4096" max="4096" width="15.54296875" customWidth="1"/>
    <col min="4097" max="4097" width="1.7265625" customWidth="1"/>
    <col min="4098" max="4098" width="10.81640625" customWidth="1"/>
    <col min="4099" max="4099" width="1.7265625" customWidth="1"/>
    <col min="4100" max="4111" width="9.453125" customWidth="1"/>
    <col min="4352" max="4352" width="15.54296875" customWidth="1"/>
    <col min="4353" max="4353" width="1.7265625" customWidth="1"/>
    <col min="4354" max="4354" width="10.81640625" customWidth="1"/>
    <col min="4355" max="4355" width="1.7265625" customWidth="1"/>
    <col min="4356" max="4367" width="9.453125" customWidth="1"/>
    <col min="4608" max="4608" width="15.54296875" customWidth="1"/>
    <col min="4609" max="4609" width="1.7265625" customWidth="1"/>
    <col min="4610" max="4610" width="10.81640625" customWidth="1"/>
    <col min="4611" max="4611" width="1.7265625" customWidth="1"/>
    <col min="4612" max="4623" width="9.453125" customWidth="1"/>
    <col min="4864" max="4864" width="15.54296875" customWidth="1"/>
    <col min="4865" max="4865" width="1.7265625" customWidth="1"/>
    <col min="4866" max="4866" width="10.81640625" customWidth="1"/>
    <col min="4867" max="4867" width="1.7265625" customWidth="1"/>
    <col min="4868" max="4879" width="9.453125" customWidth="1"/>
    <col min="5120" max="5120" width="15.54296875" customWidth="1"/>
    <col min="5121" max="5121" width="1.7265625" customWidth="1"/>
    <col min="5122" max="5122" width="10.81640625" customWidth="1"/>
    <col min="5123" max="5123" width="1.7265625" customWidth="1"/>
    <col min="5124" max="5135" width="9.453125" customWidth="1"/>
    <col min="5376" max="5376" width="15.54296875" customWidth="1"/>
    <col min="5377" max="5377" width="1.7265625" customWidth="1"/>
    <col min="5378" max="5378" width="10.81640625" customWidth="1"/>
    <col min="5379" max="5379" width="1.7265625" customWidth="1"/>
    <col min="5380" max="5391" width="9.453125" customWidth="1"/>
    <col min="5632" max="5632" width="15.54296875" customWidth="1"/>
    <col min="5633" max="5633" width="1.7265625" customWidth="1"/>
    <col min="5634" max="5634" width="10.81640625" customWidth="1"/>
    <col min="5635" max="5635" width="1.7265625" customWidth="1"/>
    <col min="5636" max="5647" width="9.453125" customWidth="1"/>
    <col min="5888" max="5888" width="15.54296875" customWidth="1"/>
    <col min="5889" max="5889" width="1.7265625" customWidth="1"/>
    <col min="5890" max="5890" width="10.81640625" customWidth="1"/>
    <col min="5891" max="5891" width="1.7265625" customWidth="1"/>
    <col min="5892" max="5903" width="9.453125" customWidth="1"/>
    <col min="6144" max="6144" width="15.54296875" customWidth="1"/>
    <col min="6145" max="6145" width="1.7265625" customWidth="1"/>
    <col min="6146" max="6146" width="10.81640625" customWidth="1"/>
    <col min="6147" max="6147" width="1.7265625" customWidth="1"/>
    <col min="6148" max="6159" width="9.453125" customWidth="1"/>
    <col min="6400" max="6400" width="15.54296875" customWidth="1"/>
    <col min="6401" max="6401" width="1.7265625" customWidth="1"/>
    <col min="6402" max="6402" width="10.81640625" customWidth="1"/>
    <col min="6403" max="6403" width="1.7265625" customWidth="1"/>
    <col min="6404" max="6415" width="9.453125" customWidth="1"/>
    <col min="6656" max="6656" width="15.54296875" customWidth="1"/>
    <col min="6657" max="6657" width="1.7265625" customWidth="1"/>
    <col min="6658" max="6658" width="10.81640625" customWidth="1"/>
    <col min="6659" max="6659" width="1.7265625" customWidth="1"/>
    <col min="6660" max="6671" width="9.453125" customWidth="1"/>
    <col min="6912" max="6912" width="15.54296875" customWidth="1"/>
    <col min="6913" max="6913" width="1.7265625" customWidth="1"/>
    <col min="6914" max="6914" width="10.81640625" customWidth="1"/>
    <col min="6915" max="6915" width="1.7265625" customWidth="1"/>
    <col min="6916" max="6927" width="9.453125" customWidth="1"/>
    <col min="7168" max="7168" width="15.54296875" customWidth="1"/>
    <col min="7169" max="7169" width="1.7265625" customWidth="1"/>
    <col min="7170" max="7170" width="10.81640625" customWidth="1"/>
    <col min="7171" max="7171" width="1.7265625" customWidth="1"/>
    <col min="7172" max="7183" width="9.453125" customWidth="1"/>
    <col min="7424" max="7424" width="15.54296875" customWidth="1"/>
    <col min="7425" max="7425" width="1.7265625" customWidth="1"/>
    <col min="7426" max="7426" width="10.81640625" customWidth="1"/>
    <col min="7427" max="7427" width="1.7265625" customWidth="1"/>
    <col min="7428" max="7439" width="9.453125" customWidth="1"/>
    <col min="7680" max="7680" width="15.54296875" customWidth="1"/>
    <col min="7681" max="7681" width="1.7265625" customWidth="1"/>
    <col min="7682" max="7682" width="10.81640625" customWidth="1"/>
    <col min="7683" max="7683" width="1.7265625" customWidth="1"/>
    <col min="7684" max="7695" width="9.453125" customWidth="1"/>
    <col min="7936" max="7936" width="15.54296875" customWidth="1"/>
    <col min="7937" max="7937" width="1.7265625" customWidth="1"/>
    <col min="7938" max="7938" width="10.81640625" customWidth="1"/>
    <col min="7939" max="7939" width="1.7265625" customWidth="1"/>
    <col min="7940" max="7951" width="9.453125" customWidth="1"/>
    <col min="8192" max="8192" width="15.54296875" customWidth="1"/>
    <col min="8193" max="8193" width="1.7265625" customWidth="1"/>
    <col min="8194" max="8194" width="10.81640625" customWidth="1"/>
    <col min="8195" max="8195" width="1.7265625" customWidth="1"/>
    <col min="8196" max="8207" width="9.453125" customWidth="1"/>
    <col min="8448" max="8448" width="15.54296875" customWidth="1"/>
    <col min="8449" max="8449" width="1.7265625" customWidth="1"/>
    <col min="8450" max="8450" width="10.81640625" customWidth="1"/>
    <col min="8451" max="8451" width="1.7265625" customWidth="1"/>
    <col min="8452" max="8463" width="9.453125" customWidth="1"/>
    <col min="8704" max="8704" width="15.54296875" customWidth="1"/>
    <col min="8705" max="8705" width="1.7265625" customWidth="1"/>
    <col min="8706" max="8706" width="10.81640625" customWidth="1"/>
    <col min="8707" max="8707" width="1.7265625" customWidth="1"/>
    <col min="8708" max="8719" width="9.453125" customWidth="1"/>
    <col min="8960" max="8960" width="15.54296875" customWidth="1"/>
    <col min="8961" max="8961" width="1.7265625" customWidth="1"/>
    <col min="8962" max="8962" width="10.81640625" customWidth="1"/>
    <col min="8963" max="8963" width="1.7265625" customWidth="1"/>
    <col min="8964" max="8975" width="9.453125" customWidth="1"/>
    <col min="9216" max="9216" width="15.54296875" customWidth="1"/>
    <col min="9217" max="9217" width="1.7265625" customWidth="1"/>
    <col min="9218" max="9218" width="10.81640625" customWidth="1"/>
    <col min="9219" max="9219" width="1.7265625" customWidth="1"/>
    <col min="9220" max="9231" width="9.453125" customWidth="1"/>
    <col min="9472" max="9472" width="15.54296875" customWidth="1"/>
    <col min="9473" max="9473" width="1.7265625" customWidth="1"/>
    <col min="9474" max="9474" width="10.81640625" customWidth="1"/>
    <col min="9475" max="9475" width="1.7265625" customWidth="1"/>
    <col min="9476" max="9487" width="9.453125" customWidth="1"/>
    <col min="9728" max="9728" width="15.54296875" customWidth="1"/>
    <col min="9729" max="9729" width="1.7265625" customWidth="1"/>
    <col min="9730" max="9730" width="10.81640625" customWidth="1"/>
    <col min="9731" max="9731" width="1.7265625" customWidth="1"/>
    <col min="9732" max="9743" width="9.453125" customWidth="1"/>
    <col min="9984" max="9984" width="15.54296875" customWidth="1"/>
    <col min="9985" max="9985" width="1.7265625" customWidth="1"/>
    <col min="9986" max="9986" width="10.81640625" customWidth="1"/>
    <col min="9987" max="9987" width="1.7265625" customWidth="1"/>
    <col min="9988" max="9999" width="9.453125" customWidth="1"/>
    <col min="10240" max="10240" width="15.54296875" customWidth="1"/>
    <col min="10241" max="10241" width="1.7265625" customWidth="1"/>
    <col min="10242" max="10242" width="10.81640625" customWidth="1"/>
    <col min="10243" max="10243" width="1.7265625" customWidth="1"/>
    <col min="10244" max="10255" width="9.453125" customWidth="1"/>
    <col min="10496" max="10496" width="15.54296875" customWidth="1"/>
    <col min="10497" max="10497" width="1.7265625" customWidth="1"/>
    <col min="10498" max="10498" width="10.81640625" customWidth="1"/>
    <col min="10499" max="10499" width="1.7265625" customWidth="1"/>
    <col min="10500" max="10511" width="9.453125" customWidth="1"/>
    <col min="10752" max="10752" width="15.54296875" customWidth="1"/>
    <col min="10753" max="10753" width="1.7265625" customWidth="1"/>
    <col min="10754" max="10754" width="10.81640625" customWidth="1"/>
    <col min="10755" max="10755" width="1.7265625" customWidth="1"/>
    <col min="10756" max="10767" width="9.453125" customWidth="1"/>
    <col min="11008" max="11008" width="15.54296875" customWidth="1"/>
    <col min="11009" max="11009" width="1.7265625" customWidth="1"/>
    <col min="11010" max="11010" width="10.81640625" customWidth="1"/>
    <col min="11011" max="11011" width="1.7265625" customWidth="1"/>
    <col min="11012" max="11023" width="9.453125" customWidth="1"/>
    <col min="11264" max="11264" width="15.54296875" customWidth="1"/>
    <col min="11265" max="11265" width="1.7265625" customWidth="1"/>
    <col min="11266" max="11266" width="10.81640625" customWidth="1"/>
    <col min="11267" max="11267" width="1.7265625" customWidth="1"/>
    <col min="11268" max="11279" width="9.453125" customWidth="1"/>
    <col min="11520" max="11520" width="15.54296875" customWidth="1"/>
    <col min="11521" max="11521" width="1.7265625" customWidth="1"/>
    <col min="11522" max="11522" width="10.81640625" customWidth="1"/>
    <col min="11523" max="11523" width="1.7265625" customWidth="1"/>
    <col min="11524" max="11535" width="9.453125" customWidth="1"/>
    <col min="11776" max="11776" width="15.54296875" customWidth="1"/>
    <col min="11777" max="11777" width="1.7265625" customWidth="1"/>
    <col min="11778" max="11778" width="10.81640625" customWidth="1"/>
    <col min="11779" max="11779" width="1.7265625" customWidth="1"/>
    <col min="11780" max="11791" width="9.453125" customWidth="1"/>
    <col min="12032" max="12032" width="15.54296875" customWidth="1"/>
    <col min="12033" max="12033" width="1.7265625" customWidth="1"/>
    <col min="12034" max="12034" width="10.81640625" customWidth="1"/>
    <col min="12035" max="12035" width="1.7265625" customWidth="1"/>
    <col min="12036" max="12047" width="9.453125" customWidth="1"/>
    <col min="12288" max="12288" width="15.54296875" customWidth="1"/>
    <col min="12289" max="12289" width="1.7265625" customWidth="1"/>
    <col min="12290" max="12290" width="10.81640625" customWidth="1"/>
    <col min="12291" max="12291" width="1.7265625" customWidth="1"/>
    <col min="12292" max="12303" width="9.453125" customWidth="1"/>
    <col min="12544" max="12544" width="15.54296875" customWidth="1"/>
    <col min="12545" max="12545" width="1.7265625" customWidth="1"/>
    <col min="12546" max="12546" width="10.81640625" customWidth="1"/>
    <col min="12547" max="12547" width="1.7265625" customWidth="1"/>
    <col min="12548" max="12559" width="9.453125" customWidth="1"/>
    <col min="12800" max="12800" width="15.54296875" customWidth="1"/>
    <col min="12801" max="12801" width="1.7265625" customWidth="1"/>
    <col min="12802" max="12802" width="10.81640625" customWidth="1"/>
    <col min="12803" max="12803" width="1.7265625" customWidth="1"/>
    <col min="12804" max="12815" width="9.453125" customWidth="1"/>
    <col min="13056" max="13056" width="15.54296875" customWidth="1"/>
    <col min="13057" max="13057" width="1.7265625" customWidth="1"/>
    <col min="13058" max="13058" width="10.81640625" customWidth="1"/>
    <col min="13059" max="13059" width="1.7265625" customWidth="1"/>
    <col min="13060" max="13071" width="9.453125" customWidth="1"/>
    <col min="13312" max="13312" width="15.54296875" customWidth="1"/>
    <col min="13313" max="13313" width="1.7265625" customWidth="1"/>
    <col min="13314" max="13314" width="10.81640625" customWidth="1"/>
    <col min="13315" max="13315" width="1.7265625" customWidth="1"/>
    <col min="13316" max="13327" width="9.453125" customWidth="1"/>
    <col min="13568" max="13568" width="15.54296875" customWidth="1"/>
    <col min="13569" max="13569" width="1.7265625" customWidth="1"/>
    <col min="13570" max="13570" width="10.81640625" customWidth="1"/>
    <col min="13571" max="13571" width="1.7265625" customWidth="1"/>
    <col min="13572" max="13583" width="9.453125" customWidth="1"/>
    <col min="13824" max="13824" width="15.54296875" customWidth="1"/>
    <col min="13825" max="13825" width="1.7265625" customWidth="1"/>
    <col min="13826" max="13826" width="10.81640625" customWidth="1"/>
    <col min="13827" max="13827" width="1.7265625" customWidth="1"/>
    <col min="13828" max="13839" width="9.453125" customWidth="1"/>
    <col min="14080" max="14080" width="15.54296875" customWidth="1"/>
    <col min="14081" max="14081" width="1.7265625" customWidth="1"/>
    <col min="14082" max="14082" width="10.81640625" customWidth="1"/>
    <col min="14083" max="14083" width="1.7265625" customWidth="1"/>
    <col min="14084" max="14095" width="9.453125" customWidth="1"/>
    <col min="14336" max="14336" width="15.54296875" customWidth="1"/>
    <col min="14337" max="14337" width="1.7265625" customWidth="1"/>
    <col min="14338" max="14338" width="10.81640625" customWidth="1"/>
    <col min="14339" max="14339" width="1.7265625" customWidth="1"/>
    <col min="14340" max="14351" width="9.453125" customWidth="1"/>
    <col min="14592" max="14592" width="15.54296875" customWidth="1"/>
    <col min="14593" max="14593" width="1.7265625" customWidth="1"/>
    <col min="14594" max="14594" width="10.81640625" customWidth="1"/>
    <col min="14595" max="14595" width="1.7265625" customWidth="1"/>
    <col min="14596" max="14607" width="9.453125" customWidth="1"/>
    <col min="14848" max="14848" width="15.54296875" customWidth="1"/>
    <col min="14849" max="14849" width="1.7265625" customWidth="1"/>
    <col min="14850" max="14850" width="10.81640625" customWidth="1"/>
    <col min="14851" max="14851" width="1.7265625" customWidth="1"/>
    <col min="14852" max="14863" width="9.453125" customWidth="1"/>
    <col min="15104" max="15104" width="15.54296875" customWidth="1"/>
    <col min="15105" max="15105" width="1.7265625" customWidth="1"/>
    <col min="15106" max="15106" width="10.81640625" customWidth="1"/>
    <col min="15107" max="15107" width="1.7265625" customWidth="1"/>
    <col min="15108" max="15119" width="9.453125" customWidth="1"/>
    <col min="15360" max="15360" width="15.54296875" customWidth="1"/>
    <col min="15361" max="15361" width="1.7265625" customWidth="1"/>
    <col min="15362" max="15362" width="10.81640625" customWidth="1"/>
    <col min="15363" max="15363" width="1.7265625" customWidth="1"/>
    <col min="15364" max="15375" width="9.453125" customWidth="1"/>
    <col min="15616" max="15616" width="15.54296875" customWidth="1"/>
    <col min="15617" max="15617" width="1.7265625" customWidth="1"/>
    <col min="15618" max="15618" width="10.81640625" customWidth="1"/>
    <col min="15619" max="15619" width="1.7265625" customWidth="1"/>
    <col min="15620" max="15631" width="9.453125" customWidth="1"/>
    <col min="15872" max="15872" width="15.54296875" customWidth="1"/>
    <col min="15873" max="15873" width="1.7265625" customWidth="1"/>
    <col min="15874" max="15874" width="10.81640625" customWidth="1"/>
    <col min="15875" max="15875" width="1.7265625" customWidth="1"/>
    <col min="15876" max="15887" width="9.453125" customWidth="1"/>
    <col min="16128" max="16128" width="15.54296875" customWidth="1"/>
    <col min="16129" max="16129" width="1.7265625" customWidth="1"/>
    <col min="16130" max="16130" width="10.81640625" customWidth="1"/>
    <col min="16131" max="16131" width="1.7265625" customWidth="1"/>
    <col min="16132" max="16143" width="9.453125" customWidth="1"/>
    <col min="16384" max="16384" width="9.1796875" customWidth="1"/>
  </cols>
  <sheetData>
    <row r="1" spans="1:200" x14ac:dyDescent="0.35">
      <c r="A1" s="49" t="s">
        <v>50</v>
      </c>
      <c r="B1" s="49"/>
      <c r="C1" s="51"/>
      <c r="D1" s="51"/>
      <c r="E1" s="51"/>
      <c r="F1" s="51"/>
      <c r="G1" s="51"/>
      <c r="H1" s="51"/>
      <c r="I1" s="51"/>
      <c r="J1" s="51"/>
      <c r="K1" s="51"/>
      <c r="L1" s="51"/>
      <c r="M1" s="51"/>
      <c r="N1" s="51"/>
      <c r="O1" s="51"/>
      <c r="P1" s="51"/>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row>
    <row r="2" spans="1:200" x14ac:dyDescent="0.35">
      <c r="A2" s="88" t="s">
        <v>309</v>
      </c>
      <c r="B2" s="42"/>
      <c r="C2" s="52"/>
      <c r="D2" s="52"/>
      <c r="E2" s="52"/>
      <c r="F2" s="52"/>
      <c r="G2" s="52"/>
      <c r="H2" s="52"/>
      <c r="I2" s="52"/>
      <c r="J2" s="52"/>
      <c r="K2" s="52"/>
      <c r="L2" s="52"/>
      <c r="M2" s="52"/>
      <c r="N2" s="52"/>
      <c r="O2" s="52"/>
      <c r="P2" s="51"/>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row>
    <row r="3" spans="1:200" ht="33.75" customHeight="1" x14ac:dyDescent="0.35">
      <c r="A3" s="40"/>
      <c r="B3" s="40"/>
      <c r="C3" s="67" t="s">
        <v>1</v>
      </c>
      <c r="D3" s="68" t="s">
        <v>51</v>
      </c>
      <c r="E3" s="69"/>
      <c r="F3" s="69"/>
      <c r="G3" s="43"/>
      <c r="H3" s="43"/>
      <c r="I3" s="43"/>
      <c r="J3" s="69"/>
      <c r="K3" s="69"/>
      <c r="L3" s="43"/>
      <c r="M3" s="43"/>
      <c r="N3" s="43"/>
      <c r="O3" s="69"/>
      <c r="GR3" s="41"/>
    </row>
    <row r="4" spans="1:200" x14ac:dyDescent="0.35">
      <c r="A4" s="38"/>
      <c r="B4" s="38"/>
      <c r="C4" s="38"/>
      <c r="D4" s="38">
        <v>1</v>
      </c>
      <c r="E4" s="38">
        <v>2</v>
      </c>
      <c r="F4" s="38">
        <v>3</v>
      </c>
      <c r="G4" s="38">
        <v>4</v>
      </c>
      <c r="H4" s="38">
        <v>5</v>
      </c>
      <c r="I4" s="38">
        <v>6</v>
      </c>
      <c r="J4" s="38">
        <v>7</v>
      </c>
      <c r="K4" s="38">
        <v>8</v>
      </c>
      <c r="L4" s="38">
        <v>9</v>
      </c>
      <c r="M4" s="38">
        <v>10</v>
      </c>
      <c r="N4" s="38">
        <v>11</v>
      </c>
      <c r="O4" s="38">
        <v>12</v>
      </c>
      <c r="GQ4" s="41"/>
      <c r="GR4" s="41"/>
    </row>
    <row r="5" spans="1:200" x14ac:dyDescent="0.35">
      <c r="D5" s="46"/>
      <c r="E5" s="46"/>
      <c r="F5" s="46"/>
      <c r="G5" s="46"/>
      <c r="H5" s="46"/>
      <c r="I5" s="46"/>
      <c r="J5" s="46"/>
      <c r="K5" s="46"/>
      <c r="L5" s="46"/>
      <c r="M5" s="46"/>
      <c r="N5" s="46"/>
      <c r="O5" s="46"/>
      <c r="GQ5" s="41"/>
      <c r="GR5" s="41"/>
    </row>
    <row r="6" spans="1:200" x14ac:dyDescent="0.35">
      <c r="C6" s="66" t="s">
        <v>5</v>
      </c>
      <c r="D6" s="46"/>
      <c r="E6" s="46"/>
      <c r="F6" s="46"/>
      <c r="G6" s="46"/>
      <c r="H6" s="46"/>
      <c r="I6" s="46"/>
      <c r="J6" s="46"/>
      <c r="K6" s="46"/>
      <c r="L6" s="46"/>
      <c r="M6" s="46"/>
      <c r="N6" s="46"/>
      <c r="O6" s="46"/>
      <c r="GQ6" s="41"/>
      <c r="GR6" s="41"/>
    </row>
    <row r="7" spans="1:200" x14ac:dyDescent="0.35">
      <c r="C7" s="66"/>
      <c r="D7" s="46"/>
      <c r="E7" s="46"/>
      <c r="F7" s="46"/>
      <c r="G7" s="46"/>
      <c r="H7" s="46"/>
      <c r="I7" s="46"/>
      <c r="J7" s="46"/>
      <c r="K7" s="46"/>
      <c r="L7" s="46"/>
      <c r="M7" s="46"/>
      <c r="N7" s="46"/>
      <c r="O7" s="46"/>
      <c r="GQ7" s="41"/>
      <c r="GR7" s="41"/>
    </row>
    <row r="8" spans="1:200" x14ac:dyDescent="0.35">
      <c r="D8" s="46"/>
      <c r="E8" s="46"/>
      <c r="F8" s="46"/>
      <c r="G8" s="46"/>
      <c r="H8" s="46"/>
      <c r="I8" s="46"/>
      <c r="J8" s="46"/>
      <c r="K8" s="46"/>
      <c r="L8" s="46"/>
      <c r="M8" s="46"/>
      <c r="N8" s="46"/>
      <c r="O8" s="46"/>
      <c r="GQ8" s="41"/>
      <c r="GR8" s="41"/>
    </row>
    <row r="9" spans="1:200" x14ac:dyDescent="0.35">
      <c r="A9" s="39" t="s">
        <v>1</v>
      </c>
      <c r="C9" s="75">
        <v>26510</v>
      </c>
      <c r="D9" s="75">
        <v>2650</v>
      </c>
      <c r="E9" s="75">
        <v>3780</v>
      </c>
      <c r="F9" s="75">
        <v>5170</v>
      </c>
      <c r="G9" s="75">
        <v>6510</v>
      </c>
      <c r="H9" s="75">
        <v>7620</v>
      </c>
      <c r="I9" s="75">
        <v>8590</v>
      </c>
      <c r="J9" s="75">
        <v>9300</v>
      </c>
      <c r="K9" s="75">
        <v>9910</v>
      </c>
      <c r="L9" s="75">
        <v>10400</v>
      </c>
      <c r="M9" s="75">
        <v>10810</v>
      </c>
      <c r="N9" s="75">
        <v>11190</v>
      </c>
      <c r="O9" s="75">
        <v>11490</v>
      </c>
      <c r="P9" s="71"/>
      <c r="GP9" s="41"/>
      <c r="GQ9" s="41"/>
      <c r="GR9" s="41"/>
    </row>
    <row r="10" spans="1:200" x14ac:dyDescent="0.35">
      <c r="C10" s="75"/>
      <c r="D10" s="75"/>
      <c r="E10" s="75"/>
      <c r="F10" s="75"/>
      <c r="G10" s="75"/>
      <c r="H10" s="75"/>
      <c r="I10" s="75"/>
      <c r="J10" s="75"/>
      <c r="K10" s="75"/>
      <c r="L10" s="75"/>
      <c r="M10" s="75"/>
      <c r="N10" s="75"/>
      <c r="O10" s="75"/>
      <c r="P10" s="71"/>
      <c r="GP10" s="41"/>
      <c r="GQ10" s="41"/>
      <c r="GR10" s="41"/>
    </row>
    <row r="11" spans="1:200" x14ac:dyDescent="0.35">
      <c r="A11" s="39" t="s">
        <v>6</v>
      </c>
      <c r="C11" s="75"/>
      <c r="D11" s="75"/>
      <c r="E11" s="75"/>
      <c r="F11" s="75"/>
      <c r="G11" s="75"/>
      <c r="H11" s="75"/>
      <c r="I11" s="75"/>
      <c r="J11" s="75"/>
      <c r="K11" s="75"/>
      <c r="L11" s="75"/>
      <c r="M11" s="75"/>
      <c r="N11" s="75"/>
      <c r="O11" s="75"/>
      <c r="P11" s="71"/>
      <c r="GP11" s="41"/>
      <c r="GQ11" s="41"/>
      <c r="GR11" s="41"/>
    </row>
    <row r="12" spans="1:200" x14ac:dyDescent="0.35">
      <c r="A12" s="40" t="s">
        <v>7</v>
      </c>
      <c r="C12" s="75">
        <v>130</v>
      </c>
      <c r="D12" s="75">
        <v>20</v>
      </c>
      <c r="E12" s="75">
        <v>20</v>
      </c>
      <c r="F12" s="75">
        <v>50</v>
      </c>
      <c r="G12" s="75">
        <v>50</v>
      </c>
      <c r="H12" s="75">
        <v>60</v>
      </c>
      <c r="I12" s="75">
        <v>70</v>
      </c>
      <c r="J12" s="75">
        <v>70</v>
      </c>
      <c r="K12" s="75">
        <v>70</v>
      </c>
      <c r="L12" s="75">
        <v>70</v>
      </c>
      <c r="M12" s="75">
        <v>70</v>
      </c>
      <c r="N12" s="75">
        <v>80</v>
      </c>
      <c r="O12" s="75">
        <v>80</v>
      </c>
      <c r="P12" s="71"/>
      <c r="GP12" s="41"/>
      <c r="GQ12" s="41"/>
      <c r="GR12" s="41"/>
    </row>
    <row r="13" spans="1:200" x14ac:dyDescent="0.35">
      <c r="A13" s="40" t="s">
        <v>8</v>
      </c>
      <c r="C13" s="75">
        <v>1790</v>
      </c>
      <c r="D13" s="75">
        <v>190</v>
      </c>
      <c r="E13" s="75">
        <v>290</v>
      </c>
      <c r="F13" s="75">
        <v>460</v>
      </c>
      <c r="G13" s="75">
        <v>630</v>
      </c>
      <c r="H13" s="75">
        <v>750</v>
      </c>
      <c r="I13" s="75">
        <v>890</v>
      </c>
      <c r="J13" s="75">
        <v>950</v>
      </c>
      <c r="K13" s="75">
        <v>980</v>
      </c>
      <c r="L13" s="75">
        <v>1020</v>
      </c>
      <c r="M13" s="75">
        <v>1030</v>
      </c>
      <c r="N13" s="75">
        <v>1020</v>
      </c>
      <c r="O13" s="75">
        <v>1030</v>
      </c>
      <c r="P13" s="71"/>
      <c r="GP13" s="41"/>
      <c r="GQ13" s="41"/>
      <c r="GR13" s="41"/>
    </row>
    <row r="14" spans="1:200" x14ac:dyDescent="0.35">
      <c r="A14" s="40" t="s">
        <v>9</v>
      </c>
      <c r="C14" s="75">
        <v>3940</v>
      </c>
      <c r="D14" s="75">
        <v>450</v>
      </c>
      <c r="E14" s="75">
        <v>650</v>
      </c>
      <c r="F14" s="75">
        <v>920</v>
      </c>
      <c r="G14" s="75">
        <v>1180</v>
      </c>
      <c r="H14" s="75">
        <v>1450</v>
      </c>
      <c r="I14" s="75">
        <v>1670</v>
      </c>
      <c r="J14" s="75">
        <v>1790</v>
      </c>
      <c r="K14" s="75">
        <v>1930</v>
      </c>
      <c r="L14" s="75">
        <v>2020</v>
      </c>
      <c r="M14" s="75">
        <v>2090</v>
      </c>
      <c r="N14" s="75">
        <v>2190</v>
      </c>
      <c r="O14" s="75">
        <v>2220</v>
      </c>
      <c r="P14" s="71"/>
      <c r="GP14" s="41"/>
      <c r="GQ14" s="41"/>
      <c r="GR14" s="41"/>
    </row>
    <row r="15" spans="1:200" x14ac:dyDescent="0.35">
      <c r="A15" s="40" t="s">
        <v>10</v>
      </c>
      <c r="C15" s="75">
        <v>4760</v>
      </c>
      <c r="D15" s="75">
        <v>570</v>
      </c>
      <c r="E15" s="75">
        <v>830</v>
      </c>
      <c r="F15" s="75">
        <v>1090</v>
      </c>
      <c r="G15" s="75">
        <v>1380</v>
      </c>
      <c r="H15" s="75">
        <v>1590</v>
      </c>
      <c r="I15" s="75">
        <v>1810</v>
      </c>
      <c r="J15" s="75">
        <v>1970</v>
      </c>
      <c r="K15" s="75">
        <v>2090</v>
      </c>
      <c r="L15" s="75">
        <v>2200</v>
      </c>
      <c r="M15" s="75">
        <v>2280</v>
      </c>
      <c r="N15" s="75">
        <v>2420</v>
      </c>
      <c r="O15" s="75">
        <v>2510</v>
      </c>
      <c r="P15" s="71"/>
      <c r="GP15" s="41"/>
      <c r="GQ15" s="41"/>
      <c r="GR15" s="41"/>
    </row>
    <row r="16" spans="1:200" x14ac:dyDescent="0.35">
      <c r="A16" s="40" t="s">
        <v>11</v>
      </c>
      <c r="C16" s="75">
        <v>3540</v>
      </c>
      <c r="D16" s="75">
        <v>400</v>
      </c>
      <c r="E16" s="75">
        <v>530</v>
      </c>
      <c r="F16" s="75">
        <v>750</v>
      </c>
      <c r="G16" s="75">
        <v>910</v>
      </c>
      <c r="H16" s="75">
        <v>1070</v>
      </c>
      <c r="I16" s="75">
        <v>1170</v>
      </c>
      <c r="J16" s="75">
        <v>1280</v>
      </c>
      <c r="K16" s="75">
        <v>1380</v>
      </c>
      <c r="L16" s="75">
        <v>1460</v>
      </c>
      <c r="M16" s="75">
        <v>1540</v>
      </c>
      <c r="N16" s="75">
        <v>1610</v>
      </c>
      <c r="O16" s="75">
        <v>1680</v>
      </c>
      <c r="P16" s="71"/>
      <c r="GP16" s="41"/>
      <c r="GQ16" s="41"/>
      <c r="GR16" s="41"/>
    </row>
    <row r="17" spans="1:200" x14ac:dyDescent="0.35">
      <c r="A17" s="40" t="s">
        <v>12</v>
      </c>
      <c r="C17" s="75">
        <v>2590</v>
      </c>
      <c r="D17" s="75">
        <v>270</v>
      </c>
      <c r="E17" s="75">
        <v>370</v>
      </c>
      <c r="F17" s="75">
        <v>500</v>
      </c>
      <c r="G17" s="75">
        <v>590</v>
      </c>
      <c r="H17" s="75">
        <v>690</v>
      </c>
      <c r="I17" s="75">
        <v>760</v>
      </c>
      <c r="J17" s="75">
        <v>800</v>
      </c>
      <c r="K17" s="75">
        <v>870</v>
      </c>
      <c r="L17" s="75">
        <v>920</v>
      </c>
      <c r="M17" s="75">
        <v>960</v>
      </c>
      <c r="N17" s="75">
        <v>1000</v>
      </c>
      <c r="O17" s="75">
        <v>1040</v>
      </c>
      <c r="P17" s="71"/>
      <c r="GP17" s="41"/>
      <c r="GQ17" s="41"/>
      <c r="GR17" s="41"/>
    </row>
    <row r="18" spans="1:200" x14ac:dyDescent="0.35">
      <c r="A18" s="40" t="s">
        <v>13</v>
      </c>
      <c r="C18" s="75">
        <v>2230</v>
      </c>
      <c r="D18" s="75">
        <v>230</v>
      </c>
      <c r="E18" s="75">
        <v>330</v>
      </c>
      <c r="F18" s="75">
        <v>410</v>
      </c>
      <c r="G18" s="75">
        <v>520</v>
      </c>
      <c r="H18" s="75">
        <v>580</v>
      </c>
      <c r="I18" s="75">
        <v>630</v>
      </c>
      <c r="J18" s="75">
        <v>690</v>
      </c>
      <c r="K18" s="75">
        <v>730</v>
      </c>
      <c r="L18" s="75">
        <v>770</v>
      </c>
      <c r="M18" s="75">
        <v>790</v>
      </c>
      <c r="N18" s="75">
        <v>820</v>
      </c>
      <c r="O18" s="75">
        <v>840</v>
      </c>
      <c r="P18" s="71"/>
      <c r="GM18" s="41"/>
      <c r="GN18" s="41"/>
      <c r="GO18" s="41"/>
      <c r="GP18" s="41"/>
      <c r="GQ18" s="41"/>
      <c r="GR18" s="41"/>
    </row>
    <row r="19" spans="1:200" x14ac:dyDescent="0.35">
      <c r="A19" s="40" t="s">
        <v>14</v>
      </c>
      <c r="C19" s="75">
        <v>2540</v>
      </c>
      <c r="D19" s="75">
        <v>230</v>
      </c>
      <c r="E19" s="75">
        <v>330</v>
      </c>
      <c r="F19" s="75">
        <v>430</v>
      </c>
      <c r="G19" s="75">
        <v>560</v>
      </c>
      <c r="H19" s="75">
        <v>620</v>
      </c>
      <c r="I19" s="75">
        <v>690</v>
      </c>
      <c r="J19" s="75">
        <v>750</v>
      </c>
      <c r="K19" s="75">
        <v>820</v>
      </c>
      <c r="L19" s="75">
        <v>840</v>
      </c>
      <c r="M19" s="75">
        <v>890</v>
      </c>
      <c r="N19" s="75">
        <v>890</v>
      </c>
      <c r="O19" s="75">
        <v>930</v>
      </c>
      <c r="P19" s="71"/>
      <c r="GM19" s="41"/>
      <c r="GN19" s="41"/>
      <c r="GO19" s="41"/>
      <c r="GP19" s="41"/>
      <c r="GQ19" s="41"/>
      <c r="GR19" s="41"/>
    </row>
    <row r="20" spans="1:200" x14ac:dyDescent="0.35">
      <c r="A20" s="40" t="s">
        <v>15</v>
      </c>
      <c r="C20" s="75">
        <v>2280</v>
      </c>
      <c r="D20" s="75">
        <v>170</v>
      </c>
      <c r="E20" s="75">
        <v>260</v>
      </c>
      <c r="F20" s="75">
        <v>350</v>
      </c>
      <c r="G20" s="75">
        <v>420</v>
      </c>
      <c r="H20" s="75">
        <v>470</v>
      </c>
      <c r="I20" s="75">
        <v>540</v>
      </c>
      <c r="J20" s="75">
        <v>580</v>
      </c>
      <c r="K20" s="75">
        <v>600</v>
      </c>
      <c r="L20" s="75">
        <v>630</v>
      </c>
      <c r="M20" s="75">
        <v>650</v>
      </c>
      <c r="N20" s="75">
        <v>670</v>
      </c>
      <c r="O20" s="75">
        <v>680</v>
      </c>
      <c r="P20" s="71"/>
      <c r="GM20" s="41"/>
      <c r="GN20" s="41"/>
      <c r="GO20" s="41"/>
      <c r="GP20" s="41"/>
      <c r="GQ20" s="41"/>
      <c r="GR20" s="41"/>
    </row>
    <row r="21" spans="1:200" x14ac:dyDescent="0.35">
      <c r="A21" s="40" t="s">
        <v>44</v>
      </c>
      <c r="C21" s="75">
        <v>2720</v>
      </c>
      <c r="D21" s="75">
        <v>120</v>
      </c>
      <c r="E21" s="75">
        <v>170</v>
      </c>
      <c r="F21" s="75">
        <v>220</v>
      </c>
      <c r="G21" s="75">
        <v>280</v>
      </c>
      <c r="H21" s="75">
        <v>340</v>
      </c>
      <c r="I21" s="75">
        <v>380</v>
      </c>
      <c r="J21" s="75">
        <v>410</v>
      </c>
      <c r="K21" s="75">
        <v>440</v>
      </c>
      <c r="L21" s="75">
        <v>470</v>
      </c>
      <c r="M21" s="75">
        <v>500</v>
      </c>
      <c r="N21" s="75">
        <v>500</v>
      </c>
      <c r="O21" s="75">
        <v>500</v>
      </c>
      <c r="P21" s="71"/>
      <c r="GM21" s="41"/>
      <c r="GN21" s="41"/>
      <c r="GO21" s="41"/>
      <c r="GP21" s="41"/>
      <c r="GQ21" s="41"/>
      <c r="GR21" s="41"/>
    </row>
    <row r="22" spans="1:200" x14ac:dyDescent="0.35">
      <c r="C22" s="75"/>
      <c r="D22" s="75"/>
      <c r="E22" s="75"/>
      <c r="F22" s="75"/>
      <c r="G22" s="75"/>
      <c r="H22" s="75"/>
      <c r="I22" s="75"/>
      <c r="J22" s="75"/>
      <c r="K22" s="75"/>
      <c r="L22" s="75"/>
      <c r="M22" s="75"/>
      <c r="N22" s="75"/>
      <c r="O22" s="75"/>
      <c r="P22" s="71"/>
      <c r="GM22" s="41"/>
      <c r="GN22" s="41"/>
      <c r="GO22" s="41"/>
      <c r="GP22" s="41"/>
      <c r="GQ22" s="41"/>
      <c r="GR22" s="41"/>
    </row>
    <row r="23" spans="1:200" x14ac:dyDescent="0.35">
      <c r="A23" s="40" t="s">
        <v>16</v>
      </c>
      <c r="C23" s="75">
        <v>5000</v>
      </c>
      <c r="D23" s="75">
        <v>300</v>
      </c>
      <c r="E23" s="75">
        <v>430</v>
      </c>
      <c r="F23" s="75">
        <v>570</v>
      </c>
      <c r="G23" s="75">
        <v>700</v>
      </c>
      <c r="H23" s="75">
        <v>810</v>
      </c>
      <c r="I23" s="75">
        <v>910</v>
      </c>
      <c r="J23" s="75">
        <v>990</v>
      </c>
      <c r="K23" s="75">
        <v>1040</v>
      </c>
      <c r="L23" s="75">
        <v>1100</v>
      </c>
      <c r="M23" s="75">
        <v>1150</v>
      </c>
      <c r="N23" s="75">
        <v>1170</v>
      </c>
      <c r="O23" s="75">
        <v>1180</v>
      </c>
      <c r="P23" s="71"/>
      <c r="GM23" s="41"/>
      <c r="GN23" s="41"/>
      <c r="GO23" s="41"/>
      <c r="GP23" s="41"/>
      <c r="GQ23" s="41"/>
      <c r="GR23" s="41"/>
    </row>
    <row r="24" spans="1:200" x14ac:dyDescent="0.35">
      <c r="C24" s="75"/>
      <c r="D24" s="75"/>
      <c r="E24" s="75"/>
      <c r="F24" s="75"/>
      <c r="G24" s="75"/>
      <c r="H24" s="75"/>
      <c r="I24" s="75"/>
      <c r="J24" s="75"/>
      <c r="K24" s="75"/>
      <c r="L24" s="75"/>
      <c r="M24" s="75"/>
      <c r="N24" s="75"/>
      <c r="O24" s="75"/>
      <c r="P24" s="71"/>
      <c r="GM24" s="41"/>
      <c r="GN24" s="41"/>
      <c r="GO24" s="41"/>
      <c r="GP24" s="41"/>
      <c r="GQ24" s="41"/>
      <c r="GR24" s="41"/>
    </row>
    <row r="25" spans="1:200" x14ac:dyDescent="0.35">
      <c r="A25" s="40" t="s">
        <v>17</v>
      </c>
      <c r="C25" s="75">
        <v>400</v>
      </c>
      <c r="D25" s="75">
        <v>50</v>
      </c>
      <c r="E25" s="75">
        <v>70</v>
      </c>
      <c r="F25" s="75">
        <v>80</v>
      </c>
      <c r="G25" s="75">
        <v>100</v>
      </c>
      <c r="H25" s="75">
        <v>110</v>
      </c>
      <c r="I25" s="75">
        <v>120</v>
      </c>
      <c r="J25" s="75">
        <v>120</v>
      </c>
      <c r="K25" s="75">
        <v>140</v>
      </c>
      <c r="L25" s="75">
        <v>150</v>
      </c>
      <c r="M25" s="75">
        <v>140</v>
      </c>
      <c r="N25" s="75">
        <v>150</v>
      </c>
      <c r="O25" s="75">
        <v>150</v>
      </c>
      <c r="P25" s="71"/>
      <c r="GP25" s="41"/>
      <c r="GQ25" s="41"/>
      <c r="GR25" s="41"/>
    </row>
    <row r="26" spans="1:200" x14ac:dyDescent="0.35">
      <c r="A26" s="40" t="s">
        <v>18</v>
      </c>
      <c r="C26" s="75">
        <v>430</v>
      </c>
      <c r="D26" s="75">
        <v>40</v>
      </c>
      <c r="E26" s="75">
        <v>60</v>
      </c>
      <c r="F26" s="75">
        <v>80</v>
      </c>
      <c r="G26" s="75">
        <v>100</v>
      </c>
      <c r="H26" s="75">
        <v>110</v>
      </c>
      <c r="I26" s="75">
        <v>120</v>
      </c>
      <c r="J26" s="75">
        <v>130</v>
      </c>
      <c r="K26" s="75">
        <v>140</v>
      </c>
      <c r="L26" s="75">
        <v>140</v>
      </c>
      <c r="M26" s="75">
        <v>150</v>
      </c>
      <c r="N26" s="75">
        <v>150</v>
      </c>
      <c r="O26" s="75">
        <v>160</v>
      </c>
      <c r="P26" s="71"/>
      <c r="GP26" s="41"/>
      <c r="GQ26" s="41"/>
      <c r="GR26" s="41"/>
    </row>
    <row r="27" spans="1:200" x14ac:dyDescent="0.35">
      <c r="A27" s="40" t="s">
        <v>19</v>
      </c>
      <c r="C27" s="75">
        <v>450</v>
      </c>
      <c r="D27" s="75">
        <v>60</v>
      </c>
      <c r="E27" s="75">
        <v>70</v>
      </c>
      <c r="F27" s="75">
        <v>90</v>
      </c>
      <c r="G27" s="75">
        <v>120</v>
      </c>
      <c r="H27" s="75">
        <v>120</v>
      </c>
      <c r="I27" s="75">
        <v>130</v>
      </c>
      <c r="J27" s="75">
        <v>140</v>
      </c>
      <c r="K27" s="75">
        <v>150</v>
      </c>
      <c r="L27" s="75">
        <v>160</v>
      </c>
      <c r="M27" s="75">
        <v>170</v>
      </c>
      <c r="N27" s="75">
        <v>170</v>
      </c>
      <c r="O27" s="75">
        <v>170</v>
      </c>
      <c r="P27" s="71"/>
      <c r="GP27" s="41"/>
      <c r="GQ27" s="41"/>
      <c r="GR27" s="41"/>
    </row>
    <row r="28" spans="1:200" x14ac:dyDescent="0.35">
      <c r="A28" s="40" t="s">
        <v>20</v>
      </c>
      <c r="C28" s="75">
        <v>470</v>
      </c>
      <c r="D28" s="75">
        <v>50</v>
      </c>
      <c r="E28" s="75">
        <v>70</v>
      </c>
      <c r="F28" s="75">
        <v>80</v>
      </c>
      <c r="G28" s="75">
        <v>110</v>
      </c>
      <c r="H28" s="75">
        <v>130</v>
      </c>
      <c r="I28" s="75">
        <v>120</v>
      </c>
      <c r="J28" s="75">
        <v>140</v>
      </c>
      <c r="K28" s="75">
        <v>150</v>
      </c>
      <c r="L28" s="75">
        <v>160</v>
      </c>
      <c r="M28" s="75">
        <v>170</v>
      </c>
      <c r="N28" s="75">
        <v>170</v>
      </c>
      <c r="O28" s="75">
        <v>170</v>
      </c>
      <c r="P28" s="71"/>
      <c r="GP28" s="41"/>
      <c r="GQ28" s="41"/>
      <c r="GR28" s="41"/>
    </row>
    <row r="29" spans="1:200" x14ac:dyDescent="0.35">
      <c r="A29" s="40" t="s">
        <v>21</v>
      </c>
      <c r="C29" s="75">
        <v>480</v>
      </c>
      <c r="D29" s="75">
        <v>40</v>
      </c>
      <c r="E29" s="75">
        <v>70</v>
      </c>
      <c r="F29" s="75">
        <v>80</v>
      </c>
      <c r="G29" s="75">
        <v>100</v>
      </c>
      <c r="H29" s="75">
        <v>110</v>
      </c>
      <c r="I29" s="75">
        <v>130</v>
      </c>
      <c r="J29" s="75">
        <v>150</v>
      </c>
      <c r="K29" s="75">
        <v>140</v>
      </c>
      <c r="L29" s="75">
        <v>160</v>
      </c>
      <c r="M29" s="75">
        <v>170</v>
      </c>
      <c r="N29" s="75">
        <v>170</v>
      </c>
      <c r="O29" s="75">
        <v>180</v>
      </c>
      <c r="P29" s="71"/>
      <c r="GP29" s="41"/>
      <c r="GQ29" s="41"/>
      <c r="GR29" s="41"/>
    </row>
    <row r="30" spans="1:200" x14ac:dyDescent="0.35">
      <c r="A30" s="40" t="s">
        <v>22</v>
      </c>
      <c r="C30" s="75">
        <v>520</v>
      </c>
      <c r="D30" s="75">
        <v>50</v>
      </c>
      <c r="E30" s="75">
        <v>60</v>
      </c>
      <c r="F30" s="75">
        <v>80</v>
      </c>
      <c r="G30" s="75">
        <v>110</v>
      </c>
      <c r="H30" s="75">
        <v>120</v>
      </c>
      <c r="I30" s="75">
        <v>140</v>
      </c>
      <c r="J30" s="75">
        <v>150</v>
      </c>
      <c r="K30" s="75">
        <v>170</v>
      </c>
      <c r="L30" s="75">
        <v>170</v>
      </c>
      <c r="M30" s="75">
        <v>180</v>
      </c>
      <c r="N30" s="75">
        <v>190</v>
      </c>
      <c r="O30" s="75">
        <v>200</v>
      </c>
      <c r="P30" s="71"/>
      <c r="GP30" s="41"/>
      <c r="GQ30" s="41"/>
      <c r="GR30" s="41"/>
    </row>
    <row r="31" spans="1:200" x14ac:dyDescent="0.35">
      <c r="A31" s="40" t="s">
        <v>23</v>
      </c>
      <c r="C31" s="75">
        <v>500</v>
      </c>
      <c r="D31" s="75">
        <v>50</v>
      </c>
      <c r="E31" s="75">
        <v>70</v>
      </c>
      <c r="F31" s="75">
        <v>90</v>
      </c>
      <c r="G31" s="75">
        <v>110</v>
      </c>
      <c r="H31" s="75">
        <v>120</v>
      </c>
      <c r="I31" s="75">
        <v>140</v>
      </c>
      <c r="J31" s="75">
        <v>150</v>
      </c>
      <c r="K31" s="75">
        <v>160</v>
      </c>
      <c r="L31" s="75">
        <v>160</v>
      </c>
      <c r="M31" s="75">
        <v>170</v>
      </c>
      <c r="N31" s="75">
        <v>180</v>
      </c>
      <c r="O31" s="75">
        <v>180</v>
      </c>
      <c r="P31" s="71"/>
      <c r="GP31" s="41"/>
      <c r="GQ31" s="41"/>
      <c r="GR31" s="41"/>
    </row>
    <row r="32" spans="1:200" x14ac:dyDescent="0.35">
      <c r="A32" s="40" t="s">
        <v>24</v>
      </c>
      <c r="C32" s="75">
        <v>520</v>
      </c>
      <c r="D32" s="75">
        <v>50</v>
      </c>
      <c r="E32" s="75">
        <v>70</v>
      </c>
      <c r="F32" s="75">
        <v>100</v>
      </c>
      <c r="G32" s="75">
        <v>120</v>
      </c>
      <c r="H32" s="75">
        <v>130</v>
      </c>
      <c r="I32" s="75">
        <v>150</v>
      </c>
      <c r="J32" s="75">
        <v>160</v>
      </c>
      <c r="K32" s="75">
        <v>170</v>
      </c>
      <c r="L32" s="75">
        <v>170</v>
      </c>
      <c r="M32" s="75">
        <v>190</v>
      </c>
      <c r="N32" s="75">
        <v>180</v>
      </c>
      <c r="O32" s="75">
        <v>200</v>
      </c>
      <c r="P32" s="71"/>
      <c r="GP32" s="41"/>
      <c r="GQ32" s="41"/>
      <c r="GR32" s="41"/>
    </row>
    <row r="33" spans="1:200" x14ac:dyDescent="0.35">
      <c r="A33" s="40" t="s">
        <v>25</v>
      </c>
      <c r="C33" s="75">
        <v>500</v>
      </c>
      <c r="D33" s="75">
        <v>50</v>
      </c>
      <c r="E33" s="75">
        <v>60</v>
      </c>
      <c r="F33" s="75">
        <v>80</v>
      </c>
      <c r="G33" s="75">
        <v>120</v>
      </c>
      <c r="H33" s="75">
        <v>120</v>
      </c>
      <c r="I33" s="75">
        <v>130</v>
      </c>
      <c r="J33" s="75">
        <v>150</v>
      </c>
      <c r="K33" s="75">
        <v>160</v>
      </c>
      <c r="L33" s="75">
        <v>160</v>
      </c>
      <c r="M33" s="75">
        <v>180</v>
      </c>
      <c r="N33" s="75">
        <v>180</v>
      </c>
      <c r="O33" s="75">
        <v>180</v>
      </c>
      <c r="P33" s="71"/>
      <c r="GP33" s="41"/>
      <c r="GQ33" s="41"/>
      <c r="GR33" s="41"/>
    </row>
    <row r="34" spans="1:200" x14ac:dyDescent="0.35">
      <c r="A34" s="40" t="s">
        <v>26</v>
      </c>
      <c r="C34" s="75">
        <v>490</v>
      </c>
      <c r="D34" s="75">
        <v>40</v>
      </c>
      <c r="E34" s="75">
        <v>60</v>
      </c>
      <c r="F34" s="75">
        <v>90</v>
      </c>
      <c r="G34" s="75">
        <v>110</v>
      </c>
      <c r="H34" s="75">
        <v>130</v>
      </c>
      <c r="I34" s="75">
        <v>140</v>
      </c>
      <c r="J34" s="75">
        <v>150</v>
      </c>
      <c r="K34" s="75">
        <v>160</v>
      </c>
      <c r="L34" s="75">
        <v>170</v>
      </c>
      <c r="M34" s="75">
        <v>180</v>
      </c>
      <c r="N34" s="75">
        <v>170</v>
      </c>
      <c r="O34" s="75">
        <v>180</v>
      </c>
      <c r="P34" s="71"/>
      <c r="GP34" s="41"/>
      <c r="GQ34" s="41"/>
      <c r="GR34" s="41"/>
    </row>
    <row r="35" spans="1:200" x14ac:dyDescent="0.35">
      <c r="A35" s="40" t="s">
        <v>27</v>
      </c>
      <c r="C35" s="75">
        <v>470</v>
      </c>
      <c r="D35" s="75">
        <v>40</v>
      </c>
      <c r="E35" s="75">
        <v>60</v>
      </c>
      <c r="F35" s="75">
        <v>70</v>
      </c>
      <c r="G35" s="75">
        <v>90</v>
      </c>
      <c r="H35" s="75">
        <v>100</v>
      </c>
      <c r="I35" s="75">
        <v>120</v>
      </c>
      <c r="J35" s="75">
        <v>120</v>
      </c>
      <c r="K35" s="75">
        <v>120</v>
      </c>
      <c r="L35" s="75">
        <v>130</v>
      </c>
      <c r="M35" s="75">
        <v>130</v>
      </c>
      <c r="N35" s="75">
        <v>140</v>
      </c>
      <c r="O35" s="75">
        <v>140</v>
      </c>
      <c r="P35" s="71"/>
      <c r="GP35" s="41"/>
      <c r="GQ35" s="41"/>
      <c r="GR35" s="41"/>
    </row>
    <row r="36" spans="1:200" x14ac:dyDescent="0.35">
      <c r="A36" s="40" t="s">
        <v>28</v>
      </c>
      <c r="C36" s="75">
        <v>480</v>
      </c>
      <c r="D36" s="75">
        <v>30</v>
      </c>
      <c r="E36" s="75">
        <v>60</v>
      </c>
      <c r="F36" s="75">
        <v>90</v>
      </c>
      <c r="G36" s="75">
        <v>100</v>
      </c>
      <c r="H36" s="75">
        <v>110</v>
      </c>
      <c r="I36" s="75">
        <v>110</v>
      </c>
      <c r="J36" s="75">
        <v>130</v>
      </c>
      <c r="K36" s="75">
        <v>140</v>
      </c>
      <c r="L36" s="75">
        <v>140</v>
      </c>
      <c r="M36" s="75">
        <v>150</v>
      </c>
      <c r="N36" s="75">
        <v>150</v>
      </c>
      <c r="O36" s="75">
        <v>150</v>
      </c>
      <c r="P36" s="71"/>
      <c r="GP36" s="41"/>
      <c r="GQ36" s="41"/>
      <c r="GR36" s="41"/>
    </row>
    <row r="37" spans="1:200" x14ac:dyDescent="0.35">
      <c r="A37" s="40" t="s">
        <v>29</v>
      </c>
      <c r="C37" s="75">
        <v>470</v>
      </c>
      <c r="D37" s="75">
        <v>40</v>
      </c>
      <c r="E37" s="75">
        <v>60</v>
      </c>
      <c r="F37" s="75">
        <v>80</v>
      </c>
      <c r="G37" s="75">
        <v>90</v>
      </c>
      <c r="H37" s="75">
        <v>110</v>
      </c>
      <c r="I37" s="75">
        <v>120</v>
      </c>
      <c r="J37" s="75">
        <v>140</v>
      </c>
      <c r="K37" s="75">
        <v>140</v>
      </c>
      <c r="L37" s="75">
        <v>150</v>
      </c>
      <c r="M37" s="75">
        <v>140</v>
      </c>
      <c r="N37" s="75">
        <v>150</v>
      </c>
      <c r="O37" s="75">
        <v>150</v>
      </c>
      <c r="P37" s="71"/>
      <c r="GP37" s="41"/>
      <c r="GQ37" s="41"/>
      <c r="GR37" s="41"/>
    </row>
    <row r="38" spans="1:200" x14ac:dyDescent="0.35">
      <c r="A38" s="40" t="s">
        <v>30</v>
      </c>
      <c r="C38" s="75">
        <v>440</v>
      </c>
      <c r="D38" s="75">
        <v>30</v>
      </c>
      <c r="E38" s="75">
        <v>40</v>
      </c>
      <c r="F38" s="75">
        <v>60</v>
      </c>
      <c r="G38" s="75">
        <v>70</v>
      </c>
      <c r="H38" s="75">
        <v>80</v>
      </c>
      <c r="I38" s="75">
        <v>100</v>
      </c>
      <c r="J38" s="75">
        <v>100</v>
      </c>
      <c r="K38" s="75">
        <v>110</v>
      </c>
      <c r="L38" s="75">
        <v>110</v>
      </c>
      <c r="M38" s="75">
        <v>120</v>
      </c>
      <c r="N38" s="75">
        <v>120</v>
      </c>
      <c r="O38" s="75">
        <v>120</v>
      </c>
      <c r="P38" s="71"/>
      <c r="GP38" s="41"/>
      <c r="GQ38" s="41"/>
      <c r="GR38" s="41"/>
    </row>
    <row r="39" spans="1:200" x14ac:dyDescent="0.35">
      <c r="A39" s="40" t="s">
        <v>31</v>
      </c>
      <c r="C39" s="75">
        <v>430</v>
      </c>
      <c r="D39" s="75">
        <v>30</v>
      </c>
      <c r="E39" s="75">
        <v>50</v>
      </c>
      <c r="F39" s="75">
        <v>50</v>
      </c>
      <c r="G39" s="75">
        <v>60</v>
      </c>
      <c r="H39" s="75">
        <v>70</v>
      </c>
      <c r="I39" s="75">
        <v>90</v>
      </c>
      <c r="J39" s="75">
        <v>90</v>
      </c>
      <c r="K39" s="75">
        <v>90</v>
      </c>
      <c r="L39" s="75">
        <v>110</v>
      </c>
      <c r="M39" s="75">
        <v>110</v>
      </c>
      <c r="N39" s="75">
        <v>120</v>
      </c>
      <c r="O39" s="75">
        <v>120</v>
      </c>
      <c r="P39" s="71"/>
      <c r="GP39" s="41"/>
      <c r="GQ39" s="41"/>
      <c r="GR39" s="41"/>
    </row>
    <row r="40" spans="1:200" x14ac:dyDescent="0.35">
      <c r="A40" s="40" t="s">
        <v>32</v>
      </c>
      <c r="C40" s="75">
        <v>420</v>
      </c>
      <c r="D40" s="75">
        <v>30</v>
      </c>
      <c r="E40" s="75">
        <v>40</v>
      </c>
      <c r="F40" s="75">
        <v>50</v>
      </c>
      <c r="G40" s="75">
        <v>70</v>
      </c>
      <c r="H40" s="75">
        <v>80</v>
      </c>
      <c r="I40" s="75">
        <v>90</v>
      </c>
      <c r="J40" s="75">
        <v>90</v>
      </c>
      <c r="K40" s="75">
        <v>100</v>
      </c>
      <c r="L40" s="75">
        <v>110</v>
      </c>
      <c r="M40" s="75">
        <v>130</v>
      </c>
      <c r="N40" s="75">
        <v>130</v>
      </c>
      <c r="O40" s="75">
        <v>120</v>
      </c>
      <c r="P40" s="71"/>
      <c r="GP40" s="41"/>
      <c r="GQ40" s="41"/>
      <c r="GR40" s="41"/>
    </row>
    <row r="41" spans="1:200" x14ac:dyDescent="0.35">
      <c r="A41" s="40" t="s">
        <v>33</v>
      </c>
      <c r="C41" s="75">
        <v>410</v>
      </c>
      <c r="D41" s="75">
        <v>30</v>
      </c>
      <c r="E41" s="75">
        <v>40</v>
      </c>
      <c r="F41" s="75">
        <v>60</v>
      </c>
      <c r="G41" s="75">
        <v>70</v>
      </c>
      <c r="H41" s="75">
        <v>80</v>
      </c>
      <c r="I41" s="75">
        <v>90</v>
      </c>
      <c r="J41" s="75">
        <v>100</v>
      </c>
      <c r="K41" s="75">
        <v>110</v>
      </c>
      <c r="L41" s="75">
        <v>110</v>
      </c>
      <c r="M41" s="75">
        <v>120</v>
      </c>
      <c r="N41" s="75">
        <v>120</v>
      </c>
      <c r="O41" s="75">
        <v>120</v>
      </c>
      <c r="P41" s="71"/>
      <c r="GP41" s="41"/>
      <c r="GQ41" s="41"/>
      <c r="GR41" s="41"/>
    </row>
    <row r="42" spans="1:200" x14ac:dyDescent="0.35">
      <c r="A42" s="40" t="s">
        <v>34</v>
      </c>
      <c r="C42" s="75">
        <v>440</v>
      </c>
      <c r="D42" s="75">
        <v>30</v>
      </c>
      <c r="E42" s="75">
        <v>40</v>
      </c>
      <c r="F42" s="75">
        <v>50</v>
      </c>
      <c r="G42" s="75">
        <v>60</v>
      </c>
      <c r="H42" s="75">
        <v>70</v>
      </c>
      <c r="I42" s="75">
        <v>70</v>
      </c>
      <c r="J42" s="75">
        <v>80</v>
      </c>
      <c r="K42" s="75">
        <v>90</v>
      </c>
      <c r="L42" s="75">
        <v>90</v>
      </c>
      <c r="M42" s="75">
        <v>100</v>
      </c>
      <c r="N42" s="75">
        <v>100</v>
      </c>
      <c r="O42" s="75">
        <v>90</v>
      </c>
      <c r="P42" s="71"/>
      <c r="GP42" s="41"/>
      <c r="GQ42" s="41"/>
      <c r="GR42" s="41"/>
    </row>
    <row r="43" spans="1:200" x14ac:dyDescent="0.35">
      <c r="A43" s="40" t="s">
        <v>35</v>
      </c>
      <c r="C43" s="75">
        <v>420</v>
      </c>
      <c r="D43" s="75">
        <v>20</v>
      </c>
      <c r="E43" s="75">
        <v>20</v>
      </c>
      <c r="F43" s="75">
        <v>30</v>
      </c>
      <c r="G43" s="75">
        <v>40</v>
      </c>
      <c r="H43" s="75">
        <v>50</v>
      </c>
      <c r="I43" s="75">
        <v>60</v>
      </c>
      <c r="J43" s="75">
        <v>70</v>
      </c>
      <c r="K43" s="75">
        <v>70</v>
      </c>
      <c r="L43" s="75">
        <v>70</v>
      </c>
      <c r="M43" s="75">
        <v>70</v>
      </c>
      <c r="N43" s="75">
        <v>70</v>
      </c>
      <c r="O43" s="75">
        <v>80</v>
      </c>
      <c r="P43" s="71"/>
      <c r="GP43" s="41"/>
      <c r="GQ43" s="41"/>
      <c r="GR43" s="41"/>
    </row>
    <row r="44" spans="1:200" x14ac:dyDescent="0.35">
      <c r="A44" s="40" t="s">
        <v>36</v>
      </c>
      <c r="C44" s="75">
        <v>440</v>
      </c>
      <c r="D44" s="75">
        <v>20</v>
      </c>
      <c r="E44" s="75">
        <v>20</v>
      </c>
      <c r="F44" s="75">
        <v>20</v>
      </c>
      <c r="G44" s="75">
        <v>30</v>
      </c>
      <c r="H44" s="75">
        <v>30</v>
      </c>
      <c r="I44" s="75">
        <v>40</v>
      </c>
      <c r="J44" s="75">
        <v>50</v>
      </c>
      <c r="K44" s="75">
        <v>50</v>
      </c>
      <c r="L44" s="75">
        <v>50</v>
      </c>
      <c r="M44" s="75">
        <v>50</v>
      </c>
      <c r="N44" s="75">
        <v>50</v>
      </c>
      <c r="O44" s="75">
        <v>50</v>
      </c>
      <c r="P44" s="71"/>
      <c r="GP44" s="41"/>
      <c r="GQ44" s="41"/>
      <c r="GR44" s="41"/>
    </row>
    <row r="45" spans="1:200" x14ac:dyDescent="0.35">
      <c r="A45" s="40" t="s">
        <v>37</v>
      </c>
      <c r="C45" s="75">
        <v>600</v>
      </c>
      <c r="D45" s="75">
        <v>10</v>
      </c>
      <c r="E45" s="75">
        <v>10</v>
      </c>
      <c r="F45" s="75">
        <v>10</v>
      </c>
      <c r="G45" s="75">
        <v>20</v>
      </c>
      <c r="H45" s="75">
        <v>20</v>
      </c>
      <c r="I45" s="75">
        <v>20</v>
      </c>
      <c r="J45" s="75">
        <v>30</v>
      </c>
      <c r="K45" s="75">
        <v>30</v>
      </c>
      <c r="L45" s="75">
        <v>30</v>
      </c>
      <c r="M45" s="75">
        <v>30</v>
      </c>
      <c r="N45" s="75">
        <v>40</v>
      </c>
      <c r="O45" s="75">
        <v>40</v>
      </c>
      <c r="P45" s="71"/>
      <c r="GP45" s="41"/>
      <c r="GQ45" s="41"/>
      <c r="GR45" s="41"/>
    </row>
    <row r="46" spans="1:200" x14ac:dyDescent="0.35">
      <c r="A46" s="36"/>
      <c r="B46" s="36"/>
      <c r="C46" s="60"/>
      <c r="D46" s="60"/>
      <c r="E46" s="60"/>
      <c r="F46" s="60"/>
      <c r="G46" s="60"/>
      <c r="H46" s="60"/>
      <c r="I46" s="60"/>
      <c r="J46" s="60"/>
      <c r="K46" s="60"/>
      <c r="L46" s="60"/>
      <c r="M46" s="60"/>
      <c r="N46" s="60"/>
      <c r="O46" s="60"/>
      <c r="P46" s="71"/>
    </row>
    <row r="47" spans="1:200" ht="14.5" customHeight="1" x14ac:dyDescent="0.35">
      <c r="A47" s="40" t="s">
        <v>38</v>
      </c>
      <c r="B47" s="46"/>
      <c r="C47" s="46"/>
      <c r="D47" s="46"/>
      <c r="E47" s="46"/>
      <c r="F47" s="46"/>
      <c r="G47" s="46"/>
      <c r="H47" s="46"/>
      <c r="I47" s="46"/>
      <c r="J47" s="46"/>
      <c r="K47" s="46"/>
      <c r="L47" s="46"/>
      <c r="M47" s="46"/>
      <c r="N47" s="46"/>
      <c r="O47" s="46"/>
    </row>
    <row r="48" spans="1:200" s="120" customFormat="1" ht="14.5" customHeight="1" x14ac:dyDescent="0.35">
      <c r="A48" s="117" t="s">
        <v>310</v>
      </c>
      <c r="B48" s="118"/>
      <c r="C48" s="118"/>
      <c r="D48" s="118"/>
      <c r="E48" s="118"/>
      <c r="F48" s="118"/>
      <c r="G48" s="118"/>
      <c r="H48" s="118"/>
      <c r="I48" s="118"/>
      <c r="J48" s="118"/>
      <c r="K48" s="118"/>
      <c r="L48" s="118"/>
      <c r="M48" s="118"/>
      <c r="N48" s="118"/>
      <c r="O48" s="118"/>
      <c r="P48" s="118"/>
      <c r="Q48" s="118"/>
      <c r="R48" s="118"/>
      <c r="S48" s="118"/>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row>
    <row r="49" spans="1:223" ht="14.5" customHeight="1" x14ac:dyDescent="0.35">
      <c r="A49" s="40" t="s">
        <v>48</v>
      </c>
      <c r="B49" s="40"/>
      <c r="C49" s="41"/>
      <c r="D49" s="41"/>
      <c r="E49" s="41"/>
      <c r="F49" s="41"/>
      <c r="J49" s="41"/>
      <c r="K49" s="41"/>
      <c r="O49" s="41"/>
      <c r="GS49" s="40"/>
      <c r="GT49" s="40"/>
      <c r="GU49" s="40"/>
      <c r="GV49" s="40"/>
      <c r="GW49" s="40"/>
      <c r="GX49" s="40"/>
      <c r="GY49" s="40"/>
      <c r="GZ49" s="40"/>
      <c r="HA49" s="40"/>
      <c r="HB49" s="40"/>
      <c r="HC49" s="40"/>
      <c r="HD49" s="40"/>
      <c r="HE49" s="40"/>
      <c r="HF49" s="40"/>
      <c r="HG49" s="40"/>
      <c r="HH49" s="40"/>
      <c r="HI49" s="40"/>
      <c r="HJ49" s="40"/>
      <c r="HK49" s="40"/>
      <c r="HL49" s="40"/>
      <c r="HM49" s="40"/>
      <c r="HN49" s="40"/>
      <c r="HO49" s="40"/>
    </row>
    <row r="50" spans="1:223" ht="14.5" customHeight="1" x14ac:dyDescent="0.35">
      <c r="A50" s="40" t="s">
        <v>40</v>
      </c>
      <c r="GS50" s="40"/>
      <c r="GT50" s="40"/>
      <c r="GU50" s="40"/>
      <c r="GV50" s="40"/>
      <c r="GW50" s="40"/>
      <c r="GX50" s="40"/>
      <c r="GY50" s="40"/>
      <c r="GZ50" s="40"/>
      <c r="HA50" s="40"/>
      <c r="HB50" s="40"/>
      <c r="HC50" s="40"/>
      <c r="HD50" s="40"/>
      <c r="HE50" s="40"/>
      <c r="HF50" s="40"/>
      <c r="HG50" s="40"/>
      <c r="HH50" s="40"/>
      <c r="HI50" s="40"/>
      <c r="HJ50" s="40"/>
      <c r="HK50" s="40"/>
      <c r="HL50" s="40"/>
      <c r="HM50" s="40"/>
      <c r="HN50" s="40"/>
      <c r="HO50" s="40"/>
    </row>
    <row r="51" spans="1:223" ht="14.5" customHeight="1" x14ac:dyDescent="0.35">
      <c r="A51" s="40" t="s">
        <v>41</v>
      </c>
      <c r="GS51" s="40"/>
      <c r="GT51" s="40"/>
      <c r="GU51" s="40"/>
      <c r="GV51" s="40"/>
      <c r="GW51" s="40"/>
      <c r="GX51" s="40"/>
      <c r="GY51" s="40"/>
      <c r="GZ51" s="40"/>
      <c r="HA51" s="40"/>
      <c r="HB51" s="40"/>
      <c r="HC51" s="40"/>
      <c r="HD51" s="40"/>
      <c r="HE51" s="40"/>
      <c r="HF51" s="40"/>
      <c r="HG51" s="40"/>
      <c r="HH51" s="40"/>
      <c r="HI51" s="40"/>
      <c r="HJ51" s="40"/>
      <c r="HK51" s="40"/>
      <c r="HL51" s="40"/>
      <c r="HM51" s="40"/>
      <c r="HN51" s="40"/>
      <c r="HO51" s="40"/>
    </row>
    <row r="52" spans="1:223" ht="14.5" customHeight="1" x14ac:dyDescent="0.35">
      <c r="A52" s="40" t="s">
        <v>42</v>
      </c>
    </row>
  </sheetData>
  <pageMargins left="0.7" right="0.7" top="0.75" bottom="0.75" header="0.3" footer="0.3"/>
  <pageSetup paperSize="9" scale="61"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G54"/>
  <sheetViews>
    <sheetView showGridLines="0" zoomScaleNormal="100" workbookViewId="0"/>
  </sheetViews>
  <sheetFormatPr defaultColWidth="10.7265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49" t="s">
        <v>49</v>
      </c>
      <c r="B1" s="49"/>
      <c r="C1" s="51"/>
      <c r="D1" s="51"/>
      <c r="E1" s="51"/>
      <c r="F1" s="51"/>
      <c r="G1" s="51"/>
      <c r="H1" s="51"/>
      <c r="I1" s="51"/>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row>
    <row r="2" spans="1:198" ht="22.5" customHeight="1" x14ac:dyDescent="0.35">
      <c r="A2" s="207" t="s">
        <v>311</v>
      </c>
      <c r="B2" s="208"/>
      <c r="C2" s="208"/>
      <c r="D2" s="208"/>
      <c r="E2" s="208"/>
      <c r="F2" s="208"/>
      <c r="G2" s="208"/>
      <c r="H2" s="208"/>
      <c r="I2" s="208"/>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row>
    <row r="3" spans="1:198" x14ac:dyDescent="0.35">
      <c r="A3" s="46"/>
      <c r="B3" s="46"/>
      <c r="C3" s="77" t="s">
        <v>254</v>
      </c>
      <c r="D3" s="36"/>
      <c r="E3" s="36"/>
      <c r="F3" s="36"/>
      <c r="G3" s="77" t="s">
        <v>255</v>
      </c>
      <c r="H3" s="36"/>
      <c r="I3" s="36"/>
    </row>
    <row r="4" spans="1:198" ht="22.5" customHeight="1" x14ac:dyDescent="0.35">
      <c r="A4" s="40"/>
      <c r="B4" s="40"/>
      <c r="C4" s="63" t="s">
        <v>1</v>
      </c>
      <c r="D4" s="121" t="s">
        <v>312</v>
      </c>
      <c r="E4" s="70"/>
      <c r="F4" s="70"/>
      <c r="G4" s="63" t="s">
        <v>1</v>
      </c>
      <c r="H4" s="121" t="s">
        <v>312</v>
      </c>
      <c r="I4" s="70"/>
      <c r="GJ4" s="41"/>
    </row>
    <row r="5" spans="1:198" ht="23.25" customHeight="1" x14ac:dyDescent="0.35">
      <c r="A5" s="38"/>
      <c r="B5" s="38"/>
      <c r="C5" s="38"/>
      <c r="D5" s="50" t="s">
        <v>2</v>
      </c>
      <c r="E5" s="50" t="s">
        <v>3</v>
      </c>
      <c r="F5" s="50" t="s">
        <v>4</v>
      </c>
      <c r="G5" s="50"/>
      <c r="H5" s="50" t="s">
        <v>2</v>
      </c>
      <c r="I5" s="50" t="s">
        <v>3</v>
      </c>
      <c r="GI5" s="41"/>
      <c r="GJ5" s="41"/>
    </row>
    <row r="6" spans="1:198" x14ac:dyDescent="0.35">
      <c r="D6" s="46"/>
      <c r="E6" s="46"/>
      <c r="F6" s="46"/>
      <c r="H6" s="46"/>
      <c r="I6" s="46"/>
      <c r="GI6" s="41"/>
      <c r="GJ6" s="41"/>
    </row>
    <row r="7" spans="1:198" x14ac:dyDescent="0.35">
      <c r="C7" s="66" t="s">
        <v>5</v>
      </c>
      <c r="D7" s="46"/>
      <c r="E7" s="46"/>
      <c r="F7" s="46"/>
      <c r="H7" s="46"/>
      <c r="I7" s="46"/>
      <c r="GI7" s="41"/>
      <c r="GJ7" s="41"/>
    </row>
    <row r="8" spans="1:198" x14ac:dyDescent="0.35">
      <c r="C8" s="64"/>
      <c r="D8" s="76"/>
      <c r="E8" s="76"/>
      <c r="F8" s="76"/>
      <c r="G8" s="64"/>
      <c r="H8" s="76"/>
      <c r="I8" s="76"/>
      <c r="GI8" s="41"/>
      <c r="GJ8" s="41"/>
    </row>
    <row r="9" spans="1:198" x14ac:dyDescent="0.35">
      <c r="C9" s="64"/>
      <c r="D9" s="76"/>
      <c r="E9" s="76"/>
      <c r="F9" s="76"/>
      <c r="G9" s="64"/>
      <c r="H9" s="76"/>
      <c r="I9" s="76"/>
      <c r="GI9" s="41"/>
      <c r="GJ9" s="41"/>
    </row>
    <row r="10" spans="1:198" x14ac:dyDescent="0.35">
      <c r="A10" s="39" t="s">
        <v>1</v>
      </c>
      <c r="C10" s="78">
        <v>228380</v>
      </c>
      <c r="D10" s="78">
        <v>120830</v>
      </c>
      <c r="E10" s="78">
        <v>156330</v>
      </c>
      <c r="F10" s="78">
        <v>180360</v>
      </c>
      <c r="G10" s="78">
        <v>173820</v>
      </c>
      <c r="H10" s="78">
        <v>87530</v>
      </c>
      <c r="I10" s="78">
        <v>113830</v>
      </c>
      <c r="J10" s="71"/>
      <c r="K10" s="35"/>
      <c r="L10" s="35"/>
      <c r="M10" s="35"/>
      <c r="N10" s="35"/>
      <c r="O10" s="35"/>
      <c r="Q10" s="35"/>
      <c r="GK10" s="40"/>
      <c r="GL10" s="40"/>
      <c r="GM10" s="40"/>
      <c r="GN10" s="40"/>
      <c r="GO10" s="40"/>
      <c r="GP10" s="40"/>
    </row>
    <row r="11" spans="1:198" x14ac:dyDescent="0.35">
      <c r="C11" s="78"/>
      <c r="D11" s="78"/>
      <c r="E11" s="78"/>
      <c r="F11" s="78"/>
      <c r="G11" s="78"/>
      <c r="H11" s="78"/>
      <c r="I11" s="78"/>
      <c r="J11" s="71"/>
      <c r="GI11" s="41"/>
      <c r="GJ11" s="41"/>
    </row>
    <row r="12" spans="1:198" x14ac:dyDescent="0.35">
      <c r="A12" s="39" t="s">
        <v>6</v>
      </c>
      <c r="C12" s="78"/>
      <c r="D12" s="78"/>
      <c r="E12" s="78"/>
      <c r="F12" s="78"/>
      <c r="G12" s="78"/>
      <c r="H12" s="78"/>
      <c r="I12" s="78"/>
      <c r="J12" s="71"/>
      <c r="GI12" s="41"/>
      <c r="GJ12" s="41"/>
    </row>
    <row r="13" spans="1:198" x14ac:dyDescent="0.35">
      <c r="A13" s="40" t="s">
        <v>7</v>
      </c>
      <c r="C13" s="78">
        <v>2800</v>
      </c>
      <c r="D13" s="78">
        <v>2260</v>
      </c>
      <c r="E13" s="78">
        <v>2570</v>
      </c>
      <c r="F13" s="78">
        <v>2670</v>
      </c>
      <c r="G13" s="78">
        <v>1660</v>
      </c>
      <c r="H13" s="78">
        <v>1210</v>
      </c>
      <c r="I13" s="78">
        <v>1440</v>
      </c>
      <c r="J13" s="71"/>
      <c r="GI13" s="41"/>
      <c r="GJ13" s="41"/>
    </row>
    <row r="14" spans="1:198" x14ac:dyDescent="0.35">
      <c r="A14" s="40" t="s">
        <v>8</v>
      </c>
      <c r="C14" s="78">
        <v>23560</v>
      </c>
      <c r="D14" s="78">
        <v>17660</v>
      </c>
      <c r="E14" s="78">
        <v>20860</v>
      </c>
      <c r="F14" s="78">
        <v>21860</v>
      </c>
      <c r="G14" s="78">
        <v>16500</v>
      </c>
      <c r="H14" s="78">
        <v>11350</v>
      </c>
      <c r="I14" s="78">
        <v>13930</v>
      </c>
      <c r="J14" s="71"/>
      <c r="GI14" s="41"/>
      <c r="GJ14" s="41"/>
    </row>
    <row r="15" spans="1:198" x14ac:dyDescent="0.35">
      <c r="A15" s="40" t="s">
        <v>9</v>
      </c>
      <c r="C15" s="78">
        <v>34360</v>
      </c>
      <c r="D15" s="78">
        <v>22370</v>
      </c>
      <c r="E15" s="78">
        <v>28470</v>
      </c>
      <c r="F15" s="78">
        <v>30330</v>
      </c>
      <c r="G15" s="78">
        <v>26460</v>
      </c>
      <c r="H15" s="78">
        <v>16060</v>
      </c>
      <c r="I15" s="78">
        <v>20940</v>
      </c>
      <c r="J15" s="71"/>
      <c r="GI15" s="41"/>
      <c r="GJ15" s="41"/>
    </row>
    <row r="16" spans="1:198" x14ac:dyDescent="0.35">
      <c r="A16" s="40" t="s">
        <v>10</v>
      </c>
      <c r="C16" s="78">
        <v>33040</v>
      </c>
      <c r="D16" s="78">
        <v>18060</v>
      </c>
      <c r="E16" s="78">
        <v>24240</v>
      </c>
      <c r="F16" s="78">
        <v>27480</v>
      </c>
      <c r="G16" s="78">
        <v>26610</v>
      </c>
      <c r="H16" s="78">
        <v>13680</v>
      </c>
      <c r="I16" s="78">
        <v>18640</v>
      </c>
      <c r="J16" s="71"/>
      <c r="GI16" s="41"/>
      <c r="GJ16" s="41"/>
    </row>
    <row r="17" spans="1:193" x14ac:dyDescent="0.35">
      <c r="A17" s="40" t="s">
        <v>11</v>
      </c>
      <c r="C17" s="78">
        <v>26090</v>
      </c>
      <c r="D17" s="78">
        <v>13500</v>
      </c>
      <c r="E17" s="78">
        <v>18000</v>
      </c>
      <c r="F17" s="78">
        <v>21620</v>
      </c>
      <c r="G17" s="78">
        <v>21140</v>
      </c>
      <c r="H17" s="78">
        <v>10370</v>
      </c>
      <c r="I17" s="78">
        <v>13750</v>
      </c>
      <c r="J17" s="71"/>
      <c r="GI17" s="41"/>
      <c r="GJ17" s="41"/>
    </row>
    <row r="18" spans="1:193" x14ac:dyDescent="0.35">
      <c r="A18" s="40" t="s">
        <v>12</v>
      </c>
      <c r="C18" s="78">
        <v>21880</v>
      </c>
      <c r="D18" s="78">
        <v>11110</v>
      </c>
      <c r="E18" s="78">
        <v>14680</v>
      </c>
      <c r="F18" s="78">
        <v>17970</v>
      </c>
      <c r="G18" s="78">
        <v>17200</v>
      </c>
      <c r="H18" s="78">
        <v>8390</v>
      </c>
      <c r="I18" s="78">
        <v>10860</v>
      </c>
      <c r="J18" s="71"/>
      <c r="GI18" s="41"/>
      <c r="GJ18" s="41"/>
    </row>
    <row r="19" spans="1:193" x14ac:dyDescent="0.35">
      <c r="A19" s="40" t="s">
        <v>13</v>
      </c>
      <c r="C19" s="78">
        <v>21890</v>
      </c>
      <c r="D19" s="78">
        <v>11280</v>
      </c>
      <c r="E19" s="78">
        <v>14580</v>
      </c>
      <c r="F19" s="78">
        <v>17400</v>
      </c>
      <c r="G19" s="78">
        <v>15940</v>
      </c>
      <c r="H19" s="78">
        <v>7710</v>
      </c>
      <c r="I19" s="78">
        <v>10000</v>
      </c>
      <c r="J19" s="71"/>
      <c r="GF19" s="41"/>
      <c r="GG19" s="41"/>
      <c r="GH19" s="41"/>
      <c r="GI19" s="41"/>
      <c r="GJ19" s="41"/>
    </row>
    <row r="20" spans="1:193" x14ac:dyDescent="0.35">
      <c r="A20" s="40" t="s">
        <v>14</v>
      </c>
      <c r="C20" s="78">
        <v>22810</v>
      </c>
      <c r="D20" s="78">
        <v>11070</v>
      </c>
      <c r="E20" s="78">
        <v>14600</v>
      </c>
      <c r="F20" s="78">
        <v>17720</v>
      </c>
      <c r="G20" s="78">
        <v>17180</v>
      </c>
      <c r="H20" s="78">
        <v>8140</v>
      </c>
      <c r="I20" s="78">
        <v>10460</v>
      </c>
      <c r="J20" s="71"/>
      <c r="GF20" s="41"/>
      <c r="GG20" s="41"/>
      <c r="GH20" s="41"/>
      <c r="GI20" s="41"/>
      <c r="GJ20" s="41"/>
    </row>
    <row r="21" spans="1:193" x14ac:dyDescent="0.35">
      <c r="A21" s="40" t="s">
        <v>15</v>
      </c>
      <c r="C21" s="78">
        <v>20260</v>
      </c>
      <c r="D21" s="78">
        <v>8690</v>
      </c>
      <c r="E21" s="78">
        <v>11700</v>
      </c>
      <c r="F21" s="78">
        <v>14590</v>
      </c>
      <c r="G21" s="78">
        <v>14940</v>
      </c>
      <c r="H21" s="78">
        <v>6520</v>
      </c>
      <c r="I21" s="78">
        <v>8350</v>
      </c>
      <c r="J21" s="71"/>
      <c r="GF21" s="41"/>
      <c r="GG21" s="41"/>
      <c r="GH21" s="41"/>
      <c r="GI21" s="41"/>
      <c r="GJ21" s="41"/>
    </row>
    <row r="22" spans="1:193" x14ac:dyDescent="0.35">
      <c r="A22" s="89" t="s">
        <v>44</v>
      </c>
      <c r="C22" s="78">
        <v>21700</v>
      </c>
      <c r="D22" s="78">
        <v>4830</v>
      </c>
      <c r="E22" s="78">
        <v>6640</v>
      </c>
      <c r="F22" s="78">
        <v>8730</v>
      </c>
      <c r="G22" s="78">
        <v>16190</v>
      </c>
      <c r="H22" s="78">
        <v>4100</v>
      </c>
      <c r="I22" s="78">
        <v>5470</v>
      </c>
      <c r="J22" s="71"/>
      <c r="GF22" s="41"/>
      <c r="GG22" s="41"/>
      <c r="GH22" s="41"/>
      <c r="GI22" s="41"/>
      <c r="GJ22" s="41"/>
    </row>
    <row r="23" spans="1:193" x14ac:dyDescent="0.35">
      <c r="C23" s="78"/>
      <c r="D23" s="78"/>
      <c r="E23" s="78"/>
      <c r="F23" s="78"/>
      <c r="G23" s="78"/>
      <c r="H23" s="78"/>
      <c r="I23" s="78"/>
      <c r="J23" s="71"/>
      <c r="GF23" s="41"/>
      <c r="GG23" s="41"/>
      <c r="GH23" s="41"/>
      <c r="GI23" s="41"/>
      <c r="GJ23" s="41"/>
    </row>
    <row r="24" spans="1:193" x14ac:dyDescent="0.35">
      <c r="A24" s="40" t="s">
        <v>16</v>
      </c>
      <c r="C24" s="78">
        <v>41960</v>
      </c>
      <c r="D24" s="78">
        <v>13520</v>
      </c>
      <c r="E24" s="78">
        <v>18350</v>
      </c>
      <c r="F24" s="78">
        <v>23320</v>
      </c>
      <c r="G24" s="78">
        <v>31130</v>
      </c>
      <c r="H24" s="78">
        <v>10620</v>
      </c>
      <c r="I24" s="78">
        <v>13810</v>
      </c>
      <c r="J24" s="71"/>
      <c r="GK24" s="40"/>
    </row>
    <row r="25" spans="1:193" x14ac:dyDescent="0.35">
      <c r="C25" s="78"/>
      <c r="D25" s="78"/>
      <c r="E25" s="78"/>
      <c r="F25" s="78"/>
      <c r="G25" s="78"/>
      <c r="H25" s="78"/>
      <c r="I25" s="78"/>
      <c r="J25" s="71"/>
      <c r="GF25" s="41"/>
      <c r="GG25" s="41"/>
      <c r="GH25" s="41"/>
      <c r="GI25" s="41"/>
      <c r="GJ25" s="41"/>
    </row>
    <row r="26" spans="1:193" x14ac:dyDescent="0.35">
      <c r="A26" s="40" t="s">
        <v>17</v>
      </c>
      <c r="C26" s="78">
        <v>4140</v>
      </c>
      <c r="D26" s="78">
        <v>2170</v>
      </c>
      <c r="E26" s="78">
        <v>2800</v>
      </c>
      <c r="F26" s="78">
        <v>3340</v>
      </c>
      <c r="G26" s="78">
        <v>3180</v>
      </c>
      <c r="H26" s="78">
        <v>1530</v>
      </c>
      <c r="I26" s="78">
        <v>1990</v>
      </c>
      <c r="J26" s="71"/>
      <c r="GI26" s="41"/>
      <c r="GJ26" s="41"/>
    </row>
    <row r="27" spans="1:193" x14ac:dyDescent="0.35">
      <c r="A27" s="40" t="s">
        <v>18</v>
      </c>
      <c r="C27" s="78">
        <v>4180</v>
      </c>
      <c r="D27" s="78">
        <v>2120</v>
      </c>
      <c r="E27" s="78">
        <v>2760</v>
      </c>
      <c r="F27" s="78">
        <v>3300</v>
      </c>
      <c r="G27" s="78">
        <v>3100</v>
      </c>
      <c r="H27" s="78">
        <v>1500</v>
      </c>
      <c r="I27" s="78">
        <v>1960</v>
      </c>
      <c r="J27" s="71"/>
      <c r="GI27" s="41"/>
      <c r="GJ27" s="41"/>
    </row>
    <row r="28" spans="1:193" x14ac:dyDescent="0.35">
      <c r="A28" s="40" t="s">
        <v>19</v>
      </c>
      <c r="C28" s="78">
        <v>4360</v>
      </c>
      <c r="D28" s="78">
        <v>2270</v>
      </c>
      <c r="E28" s="78">
        <v>2920</v>
      </c>
      <c r="F28" s="78">
        <v>3470</v>
      </c>
      <c r="G28" s="78">
        <v>3080</v>
      </c>
      <c r="H28" s="78">
        <v>1460</v>
      </c>
      <c r="I28" s="78">
        <v>1930</v>
      </c>
      <c r="J28" s="71"/>
      <c r="GI28" s="41"/>
      <c r="GJ28" s="41"/>
    </row>
    <row r="29" spans="1:193" x14ac:dyDescent="0.35">
      <c r="A29" s="40" t="s">
        <v>20</v>
      </c>
      <c r="C29" s="78">
        <v>4540</v>
      </c>
      <c r="D29" s="78">
        <v>2330</v>
      </c>
      <c r="E29" s="78">
        <v>3000</v>
      </c>
      <c r="F29" s="78">
        <v>3580</v>
      </c>
      <c r="G29" s="78">
        <v>3270</v>
      </c>
      <c r="H29" s="78">
        <v>1630</v>
      </c>
      <c r="I29" s="78">
        <v>2060</v>
      </c>
      <c r="J29" s="71"/>
      <c r="GI29" s="41"/>
      <c r="GJ29" s="41"/>
    </row>
    <row r="30" spans="1:193" x14ac:dyDescent="0.35">
      <c r="A30" s="40" t="s">
        <v>21</v>
      </c>
      <c r="C30" s="78">
        <v>4670</v>
      </c>
      <c r="D30" s="78">
        <v>2390</v>
      </c>
      <c r="E30" s="78">
        <v>3080</v>
      </c>
      <c r="F30" s="78">
        <v>3710</v>
      </c>
      <c r="G30" s="78">
        <v>3320</v>
      </c>
      <c r="H30" s="78">
        <v>1590</v>
      </c>
      <c r="I30" s="78">
        <v>2060</v>
      </c>
      <c r="J30" s="71"/>
      <c r="GI30" s="41"/>
      <c r="GJ30" s="41"/>
    </row>
    <row r="31" spans="1:193" x14ac:dyDescent="0.35">
      <c r="A31" s="40" t="s">
        <v>22</v>
      </c>
      <c r="C31" s="78">
        <v>4670</v>
      </c>
      <c r="D31" s="78">
        <v>2280</v>
      </c>
      <c r="E31" s="78">
        <v>3000</v>
      </c>
      <c r="F31" s="78">
        <v>3640</v>
      </c>
      <c r="G31" s="78">
        <v>3410</v>
      </c>
      <c r="H31" s="78">
        <v>1640</v>
      </c>
      <c r="I31" s="78">
        <v>2100</v>
      </c>
      <c r="J31" s="71"/>
      <c r="GI31" s="41"/>
      <c r="GJ31" s="41"/>
    </row>
    <row r="32" spans="1:193" x14ac:dyDescent="0.35">
      <c r="A32" s="40" t="s">
        <v>23</v>
      </c>
      <c r="C32" s="78">
        <v>4880</v>
      </c>
      <c r="D32" s="78">
        <v>2390</v>
      </c>
      <c r="E32" s="78">
        <v>3150</v>
      </c>
      <c r="F32" s="78">
        <v>3790</v>
      </c>
      <c r="G32" s="78">
        <v>3400</v>
      </c>
      <c r="H32" s="78">
        <v>1670</v>
      </c>
      <c r="I32" s="78">
        <v>2140</v>
      </c>
      <c r="J32" s="71"/>
      <c r="GI32" s="41"/>
      <c r="GJ32" s="41"/>
    </row>
    <row r="33" spans="1:192" x14ac:dyDescent="0.35">
      <c r="A33" s="40" t="s">
        <v>24</v>
      </c>
      <c r="C33" s="78">
        <v>4570</v>
      </c>
      <c r="D33" s="78">
        <v>2190</v>
      </c>
      <c r="E33" s="78">
        <v>2920</v>
      </c>
      <c r="F33" s="78">
        <v>3580</v>
      </c>
      <c r="G33" s="78">
        <v>3670</v>
      </c>
      <c r="H33" s="78">
        <v>1750</v>
      </c>
      <c r="I33" s="78">
        <v>2240</v>
      </c>
      <c r="J33" s="71"/>
      <c r="GI33" s="41"/>
      <c r="GJ33" s="41"/>
    </row>
    <row r="34" spans="1:192" x14ac:dyDescent="0.35">
      <c r="A34" s="40" t="s">
        <v>25</v>
      </c>
      <c r="C34" s="78">
        <v>4430</v>
      </c>
      <c r="D34" s="78">
        <v>2170</v>
      </c>
      <c r="E34" s="78">
        <v>2820</v>
      </c>
      <c r="F34" s="78">
        <v>3430</v>
      </c>
      <c r="G34" s="78">
        <v>3400</v>
      </c>
      <c r="H34" s="78">
        <v>1540</v>
      </c>
      <c r="I34" s="78">
        <v>2000</v>
      </c>
      <c r="J34" s="71"/>
      <c r="GI34" s="41"/>
      <c r="GJ34" s="41"/>
    </row>
    <row r="35" spans="1:192" x14ac:dyDescent="0.35">
      <c r="A35" s="40" t="s">
        <v>26</v>
      </c>
      <c r="C35" s="78">
        <v>4260</v>
      </c>
      <c r="D35" s="78">
        <v>2040</v>
      </c>
      <c r="E35" s="78">
        <v>2710</v>
      </c>
      <c r="F35" s="78">
        <v>3290</v>
      </c>
      <c r="G35" s="78">
        <v>3300</v>
      </c>
      <c r="H35" s="78">
        <v>1540</v>
      </c>
      <c r="I35" s="78">
        <v>1980</v>
      </c>
      <c r="J35" s="71"/>
      <c r="GI35" s="41"/>
      <c r="GJ35" s="41"/>
    </row>
    <row r="36" spans="1:192" x14ac:dyDescent="0.35">
      <c r="A36" s="40" t="s">
        <v>27</v>
      </c>
      <c r="C36" s="78">
        <v>4230</v>
      </c>
      <c r="D36" s="78">
        <v>1930</v>
      </c>
      <c r="E36" s="78">
        <v>2610</v>
      </c>
      <c r="F36" s="78">
        <v>3220</v>
      </c>
      <c r="G36" s="78">
        <v>3100</v>
      </c>
      <c r="H36" s="78">
        <v>1420</v>
      </c>
      <c r="I36" s="78">
        <v>1800</v>
      </c>
      <c r="J36" s="71"/>
      <c r="GI36" s="41"/>
      <c r="GJ36" s="41"/>
    </row>
    <row r="37" spans="1:192" x14ac:dyDescent="0.35">
      <c r="A37" s="40" t="s">
        <v>28</v>
      </c>
      <c r="C37" s="78">
        <v>4300</v>
      </c>
      <c r="D37" s="78">
        <v>1970</v>
      </c>
      <c r="E37" s="78">
        <v>2630</v>
      </c>
      <c r="F37" s="78">
        <v>3220</v>
      </c>
      <c r="G37" s="78">
        <v>3070</v>
      </c>
      <c r="H37" s="78">
        <v>1370</v>
      </c>
      <c r="I37" s="78">
        <v>1760</v>
      </c>
      <c r="J37" s="71"/>
      <c r="GI37" s="41"/>
      <c r="GJ37" s="41"/>
    </row>
    <row r="38" spans="1:192" x14ac:dyDescent="0.35">
      <c r="A38" s="40" t="s">
        <v>29</v>
      </c>
      <c r="C38" s="78">
        <v>4060</v>
      </c>
      <c r="D38" s="78">
        <v>1720</v>
      </c>
      <c r="E38" s="78">
        <v>2350</v>
      </c>
      <c r="F38" s="78">
        <v>2920</v>
      </c>
      <c r="G38" s="78">
        <v>3080</v>
      </c>
      <c r="H38" s="78">
        <v>1360</v>
      </c>
      <c r="I38" s="78">
        <v>1760</v>
      </c>
      <c r="J38" s="71"/>
      <c r="GI38" s="41"/>
      <c r="GJ38" s="41"/>
    </row>
    <row r="39" spans="1:192" x14ac:dyDescent="0.35">
      <c r="A39" s="40" t="s">
        <v>30</v>
      </c>
      <c r="C39" s="78">
        <v>3950</v>
      </c>
      <c r="D39" s="78">
        <v>1630</v>
      </c>
      <c r="E39" s="78">
        <v>2200</v>
      </c>
      <c r="F39" s="78">
        <v>2780</v>
      </c>
      <c r="G39" s="78">
        <v>2980</v>
      </c>
      <c r="H39" s="78">
        <v>1260</v>
      </c>
      <c r="I39" s="78">
        <v>1610</v>
      </c>
      <c r="J39" s="71"/>
      <c r="GI39" s="41"/>
      <c r="GJ39" s="41"/>
    </row>
    <row r="40" spans="1:192" x14ac:dyDescent="0.35">
      <c r="A40" s="40" t="s">
        <v>31</v>
      </c>
      <c r="C40" s="78">
        <v>3720</v>
      </c>
      <c r="D40" s="78">
        <v>1440</v>
      </c>
      <c r="E40" s="78">
        <v>1920</v>
      </c>
      <c r="F40" s="78">
        <v>2450</v>
      </c>
      <c r="G40" s="78">
        <v>2720</v>
      </c>
      <c r="H40" s="78">
        <v>1100</v>
      </c>
      <c r="I40" s="78">
        <v>1420</v>
      </c>
      <c r="J40" s="71"/>
      <c r="GI40" s="41"/>
      <c r="GJ40" s="41"/>
    </row>
    <row r="41" spans="1:192" x14ac:dyDescent="0.35">
      <c r="A41" s="40" t="s">
        <v>32</v>
      </c>
      <c r="C41" s="78">
        <v>3670</v>
      </c>
      <c r="D41" s="78">
        <v>1300</v>
      </c>
      <c r="E41" s="78">
        <v>1770</v>
      </c>
      <c r="F41" s="78">
        <v>2260</v>
      </c>
      <c r="G41" s="78">
        <v>2810</v>
      </c>
      <c r="H41" s="78">
        <v>1010</v>
      </c>
      <c r="I41" s="78">
        <v>1340</v>
      </c>
      <c r="J41" s="71"/>
      <c r="GI41" s="41"/>
      <c r="GJ41" s="41"/>
    </row>
    <row r="42" spans="1:192" x14ac:dyDescent="0.35">
      <c r="A42" s="40" t="s">
        <v>33</v>
      </c>
      <c r="C42" s="78">
        <v>3550</v>
      </c>
      <c r="D42" s="78">
        <v>1090</v>
      </c>
      <c r="E42" s="78">
        <v>1490</v>
      </c>
      <c r="F42" s="78">
        <v>1900</v>
      </c>
      <c r="G42" s="78">
        <v>2630</v>
      </c>
      <c r="H42" s="78">
        <v>900</v>
      </c>
      <c r="I42" s="78">
        <v>1180</v>
      </c>
      <c r="J42" s="71"/>
      <c r="GI42" s="41"/>
      <c r="GJ42" s="41"/>
    </row>
    <row r="43" spans="1:192" x14ac:dyDescent="0.35">
      <c r="A43" s="40" t="s">
        <v>34</v>
      </c>
      <c r="C43" s="78">
        <v>3550</v>
      </c>
      <c r="D43" s="78">
        <v>890</v>
      </c>
      <c r="E43" s="78">
        <v>1240</v>
      </c>
      <c r="F43" s="78">
        <v>1630</v>
      </c>
      <c r="G43" s="78">
        <v>2550</v>
      </c>
      <c r="H43" s="78">
        <v>790</v>
      </c>
      <c r="I43" s="78">
        <v>1040</v>
      </c>
      <c r="J43" s="71"/>
      <c r="GI43" s="41"/>
      <c r="GJ43" s="41"/>
    </row>
    <row r="44" spans="1:192" x14ac:dyDescent="0.35">
      <c r="A44" s="40" t="s">
        <v>35</v>
      </c>
      <c r="C44" s="78">
        <v>3460</v>
      </c>
      <c r="D44" s="78">
        <v>730</v>
      </c>
      <c r="E44" s="78">
        <v>980</v>
      </c>
      <c r="F44" s="78">
        <v>1290</v>
      </c>
      <c r="G44" s="78">
        <v>2350</v>
      </c>
      <c r="H44" s="78">
        <v>600</v>
      </c>
      <c r="I44" s="78">
        <v>790</v>
      </c>
      <c r="J44" s="71"/>
      <c r="GI44" s="41"/>
      <c r="GJ44" s="41"/>
    </row>
    <row r="45" spans="1:192" x14ac:dyDescent="0.35">
      <c r="A45" s="40" t="s">
        <v>36</v>
      </c>
      <c r="C45" s="78">
        <v>3720</v>
      </c>
      <c r="D45" s="78">
        <v>510</v>
      </c>
      <c r="E45" s="78">
        <v>700</v>
      </c>
      <c r="F45" s="78">
        <v>920</v>
      </c>
      <c r="G45" s="78">
        <v>2400</v>
      </c>
      <c r="H45" s="78">
        <v>460</v>
      </c>
      <c r="I45" s="78">
        <v>620</v>
      </c>
      <c r="J45" s="71"/>
      <c r="GI45" s="41"/>
      <c r="GJ45" s="41"/>
    </row>
    <row r="46" spans="1:192" x14ac:dyDescent="0.35">
      <c r="A46" s="40" t="s">
        <v>37</v>
      </c>
      <c r="C46" s="78">
        <v>3760</v>
      </c>
      <c r="D46" s="78">
        <v>320</v>
      </c>
      <c r="E46" s="78">
        <v>470</v>
      </c>
      <c r="F46" s="78">
        <v>740</v>
      </c>
      <c r="G46" s="78">
        <v>3460</v>
      </c>
      <c r="H46" s="78">
        <v>340</v>
      </c>
      <c r="I46" s="78">
        <v>490</v>
      </c>
      <c r="J46" s="71"/>
      <c r="GI46" s="41"/>
      <c r="GJ46" s="41"/>
    </row>
    <row r="47" spans="1:192" x14ac:dyDescent="0.35">
      <c r="A47" s="36"/>
      <c r="B47" s="36"/>
      <c r="C47" s="36"/>
      <c r="D47" s="36"/>
      <c r="E47" s="36"/>
      <c r="F47" s="36"/>
      <c r="G47" s="36"/>
      <c r="H47" s="36"/>
      <c r="I47" s="36"/>
    </row>
    <row r="48" spans="1:192" x14ac:dyDescent="0.35">
      <c r="A48" s="40" t="s">
        <v>38</v>
      </c>
      <c r="B48" s="46"/>
      <c r="C48" s="46"/>
      <c r="D48" s="46"/>
      <c r="E48" s="46"/>
      <c r="F48" s="46"/>
      <c r="G48" s="46"/>
      <c r="H48" s="46"/>
      <c r="I48" s="46"/>
    </row>
    <row r="49" spans="1:215" x14ac:dyDescent="0.35">
      <c r="A49" s="122" t="s">
        <v>313</v>
      </c>
    </row>
    <row r="50" spans="1:215" x14ac:dyDescent="0.35">
      <c r="A50" s="122" t="s">
        <v>314</v>
      </c>
      <c r="GK50" s="40"/>
      <c r="GL50" s="40"/>
      <c r="GM50" s="40"/>
      <c r="GN50" s="40"/>
      <c r="GO50" s="40"/>
      <c r="GP50" s="40"/>
      <c r="GQ50" s="40"/>
      <c r="GR50" s="40"/>
      <c r="GS50" s="40"/>
      <c r="GT50" s="40"/>
      <c r="GU50" s="40"/>
      <c r="GV50" s="40"/>
      <c r="GW50" s="40"/>
      <c r="GX50" s="40"/>
      <c r="GY50" s="40"/>
      <c r="GZ50" s="40"/>
      <c r="HA50" s="40"/>
      <c r="HB50" s="40"/>
      <c r="HC50" s="40"/>
      <c r="HD50" s="40"/>
      <c r="HE50" s="40"/>
      <c r="HF50" s="40"/>
      <c r="HG50" s="40"/>
    </row>
    <row r="51" spans="1:215" x14ac:dyDescent="0.35">
      <c r="A51" s="40" t="s">
        <v>41</v>
      </c>
      <c r="GK51" s="40"/>
      <c r="GL51" s="40"/>
      <c r="GM51" s="40"/>
      <c r="GN51" s="40"/>
      <c r="GO51" s="40"/>
      <c r="GP51" s="40"/>
      <c r="GQ51" s="40"/>
      <c r="GR51" s="40"/>
      <c r="GS51" s="40"/>
      <c r="GT51" s="40"/>
      <c r="GU51" s="40"/>
      <c r="GV51" s="40"/>
      <c r="GW51" s="40"/>
      <c r="GX51" s="40"/>
      <c r="GY51" s="40"/>
      <c r="GZ51" s="40"/>
      <c r="HA51" s="40"/>
      <c r="HB51" s="40"/>
      <c r="HC51" s="40"/>
      <c r="HD51" s="40"/>
      <c r="HE51" s="40"/>
      <c r="HF51" s="40"/>
      <c r="HG51" s="40"/>
    </row>
    <row r="52" spans="1:215" x14ac:dyDescent="0.35">
      <c r="A52" s="40" t="s">
        <v>42</v>
      </c>
    </row>
    <row r="53" spans="1:215" x14ac:dyDescent="0.35">
      <c r="A53" s="122" t="s">
        <v>315</v>
      </c>
    </row>
    <row r="54" spans="1:215" x14ac:dyDescent="0.35">
      <c r="A54" s="122"/>
    </row>
  </sheetData>
  <mergeCells count="1">
    <mergeCell ref="A2:I2"/>
  </mergeCells>
  <pageMargins left="0.7" right="0.7" top="0.75" bottom="0.75" header="0.3" footer="0.3"/>
  <pageSetup paperSize="9"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G54"/>
  <sheetViews>
    <sheetView showGridLines="0" zoomScaleNormal="100" workbookViewId="0"/>
  </sheetViews>
  <sheetFormatPr defaultColWidth="10.7265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49" t="s">
        <v>47</v>
      </c>
      <c r="B1" s="49"/>
      <c r="C1" s="51"/>
      <c r="D1" s="51"/>
      <c r="E1" s="51"/>
      <c r="F1" s="51"/>
      <c r="G1" s="51"/>
      <c r="H1" s="51"/>
      <c r="I1" s="51"/>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row>
    <row r="2" spans="1:198" ht="22.5" customHeight="1" x14ac:dyDescent="0.35">
      <c r="A2" s="207" t="s">
        <v>320</v>
      </c>
      <c r="B2" s="208"/>
      <c r="C2" s="208"/>
      <c r="D2" s="208"/>
      <c r="E2" s="208"/>
      <c r="F2" s="208"/>
      <c r="G2" s="208"/>
      <c r="H2" s="208"/>
      <c r="I2" s="208"/>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row>
    <row r="3" spans="1:198" x14ac:dyDescent="0.35">
      <c r="A3" s="46"/>
      <c r="B3" s="46"/>
      <c r="C3" s="77" t="s">
        <v>254</v>
      </c>
      <c r="D3" s="36"/>
      <c r="E3" s="36"/>
      <c r="F3" s="36"/>
      <c r="G3" s="77" t="s">
        <v>255</v>
      </c>
      <c r="H3" s="36"/>
      <c r="I3" s="36"/>
    </row>
    <row r="4" spans="1:198" ht="22.5" customHeight="1" x14ac:dyDescent="0.35">
      <c r="A4" s="40"/>
      <c r="B4" s="40"/>
      <c r="C4" s="63" t="s">
        <v>1</v>
      </c>
      <c r="D4" s="121" t="s">
        <v>312</v>
      </c>
      <c r="E4" s="70"/>
      <c r="F4" s="70"/>
      <c r="G4" s="63" t="s">
        <v>1</v>
      </c>
      <c r="H4" s="121" t="s">
        <v>312</v>
      </c>
      <c r="I4" s="70"/>
      <c r="GJ4" s="41"/>
    </row>
    <row r="5" spans="1:198" ht="23.25" customHeight="1" x14ac:dyDescent="0.35">
      <c r="A5" s="38"/>
      <c r="B5" s="38"/>
      <c r="C5" s="38"/>
      <c r="D5" s="50" t="s">
        <v>2</v>
      </c>
      <c r="E5" s="50" t="s">
        <v>3</v>
      </c>
      <c r="F5" s="50" t="s">
        <v>4</v>
      </c>
      <c r="G5" s="50"/>
      <c r="H5" s="50" t="s">
        <v>2</v>
      </c>
      <c r="I5" s="50" t="s">
        <v>3</v>
      </c>
      <c r="GI5" s="41"/>
      <c r="GJ5" s="41"/>
    </row>
    <row r="6" spans="1:198" x14ac:dyDescent="0.35">
      <c r="D6" s="46"/>
      <c r="E6" s="46"/>
      <c r="F6" s="46"/>
      <c r="H6" s="46"/>
      <c r="I6" s="46"/>
      <c r="GI6" s="41"/>
      <c r="GJ6" s="41"/>
    </row>
    <row r="7" spans="1:198" x14ac:dyDescent="0.35">
      <c r="C7" s="66" t="s">
        <v>5</v>
      </c>
      <c r="D7" s="46"/>
      <c r="E7" s="46"/>
      <c r="F7" s="46"/>
      <c r="H7" s="46"/>
      <c r="I7" s="46"/>
      <c r="GI7" s="41"/>
      <c r="GJ7" s="41"/>
    </row>
    <row r="8" spans="1:198" x14ac:dyDescent="0.35">
      <c r="C8" s="64"/>
      <c r="D8" s="76"/>
      <c r="E8" s="76"/>
      <c r="F8" s="76"/>
      <c r="G8" s="64"/>
      <c r="H8" s="76"/>
      <c r="I8" s="76"/>
      <c r="GI8" s="41"/>
      <c r="GJ8" s="41"/>
    </row>
    <row r="9" spans="1:198" x14ac:dyDescent="0.35">
      <c r="C9" s="64"/>
      <c r="D9" s="76"/>
      <c r="E9" s="76"/>
      <c r="F9" s="76"/>
      <c r="G9" s="64"/>
      <c r="H9" s="76"/>
      <c r="I9" s="76"/>
      <c r="GI9" s="41"/>
      <c r="GJ9" s="41"/>
    </row>
    <row r="10" spans="1:198" x14ac:dyDescent="0.35">
      <c r="A10" s="39" t="s">
        <v>1</v>
      </c>
      <c r="C10" s="79">
        <v>32380</v>
      </c>
      <c r="D10" s="79">
        <v>11800</v>
      </c>
      <c r="E10" s="79">
        <v>17390</v>
      </c>
      <c r="F10" s="79">
        <v>21890</v>
      </c>
      <c r="G10" s="79">
        <v>26510</v>
      </c>
      <c r="H10" s="79">
        <v>9740</v>
      </c>
      <c r="I10" s="79">
        <v>13990</v>
      </c>
      <c r="J10" s="64"/>
      <c r="K10" s="35"/>
      <c r="L10" s="35"/>
      <c r="M10" s="35"/>
      <c r="N10" s="35"/>
      <c r="O10" s="35"/>
      <c r="Q10" s="35"/>
      <c r="GK10" s="40"/>
      <c r="GL10" s="40"/>
      <c r="GM10" s="40"/>
      <c r="GN10" s="40"/>
      <c r="GO10" s="40"/>
      <c r="GP10" s="40"/>
    </row>
    <row r="11" spans="1:198" x14ac:dyDescent="0.35">
      <c r="C11" s="79"/>
      <c r="D11" s="79"/>
      <c r="E11" s="79"/>
      <c r="F11" s="79"/>
      <c r="G11" s="79"/>
      <c r="H11" s="79"/>
      <c r="I11" s="79"/>
      <c r="GI11" s="41"/>
      <c r="GJ11" s="41"/>
    </row>
    <row r="12" spans="1:198" x14ac:dyDescent="0.35">
      <c r="A12" s="39" t="s">
        <v>6</v>
      </c>
      <c r="C12" s="79"/>
      <c r="D12" s="79"/>
      <c r="E12" s="79"/>
      <c r="F12" s="79"/>
      <c r="G12" s="79"/>
      <c r="H12" s="79"/>
      <c r="I12" s="79"/>
      <c r="GI12" s="41"/>
      <c r="GJ12" s="41"/>
    </row>
    <row r="13" spans="1:198" x14ac:dyDescent="0.35">
      <c r="A13" s="40" t="s">
        <v>7</v>
      </c>
      <c r="C13" s="79">
        <v>140</v>
      </c>
      <c r="D13" s="79">
        <v>80</v>
      </c>
      <c r="E13" s="79">
        <v>100</v>
      </c>
      <c r="F13" s="79">
        <v>120</v>
      </c>
      <c r="G13" s="79">
        <v>130</v>
      </c>
      <c r="H13" s="79">
        <v>90</v>
      </c>
      <c r="I13" s="79">
        <v>110</v>
      </c>
      <c r="GI13" s="41"/>
      <c r="GJ13" s="41"/>
    </row>
    <row r="14" spans="1:198" x14ac:dyDescent="0.35">
      <c r="A14" s="40" t="s">
        <v>8</v>
      </c>
      <c r="C14" s="79">
        <v>1980</v>
      </c>
      <c r="D14" s="79">
        <v>1160</v>
      </c>
      <c r="E14" s="79">
        <v>1510</v>
      </c>
      <c r="F14" s="79">
        <v>1670</v>
      </c>
      <c r="G14" s="79">
        <v>1790</v>
      </c>
      <c r="H14" s="79">
        <v>1010</v>
      </c>
      <c r="I14" s="79">
        <v>1320</v>
      </c>
      <c r="GI14" s="41"/>
      <c r="GJ14" s="41"/>
    </row>
    <row r="15" spans="1:198" x14ac:dyDescent="0.35">
      <c r="A15" s="40" t="s">
        <v>9</v>
      </c>
      <c r="C15" s="79">
        <v>5030</v>
      </c>
      <c r="D15" s="79">
        <v>2410</v>
      </c>
      <c r="E15" s="79">
        <v>3540</v>
      </c>
      <c r="F15" s="79">
        <v>3970</v>
      </c>
      <c r="G15" s="79">
        <v>3940</v>
      </c>
      <c r="H15" s="79">
        <v>1890</v>
      </c>
      <c r="I15" s="79">
        <v>2700</v>
      </c>
      <c r="GI15" s="41"/>
      <c r="GJ15" s="41"/>
    </row>
    <row r="16" spans="1:198" x14ac:dyDescent="0.35">
      <c r="A16" s="40" t="s">
        <v>10</v>
      </c>
      <c r="C16" s="79">
        <v>5810</v>
      </c>
      <c r="D16" s="79">
        <v>2450</v>
      </c>
      <c r="E16" s="79">
        <v>3640</v>
      </c>
      <c r="F16" s="79">
        <v>4370</v>
      </c>
      <c r="G16" s="79">
        <v>4760</v>
      </c>
      <c r="H16" s="79">
        <v>2020</v>
      </c>
      <c r="I16" s="79">
        <v>2960</v>
      </c>
      <c r="GI16" s="41"/>
      <c r="GJ16" s="41"/>
    </row>
    <row r="17" spans="1:193" x14ac:dyDescent="0.35">
      <c r="A17" s="40" t="s">
        <v>11</v>
      </c>
      <c r="C17" s="79">
        <v>4230</v>
      </c>
      <c r="D17" s="79">
        <v>1500</v>
      </c>
      <c r="E17" s="79">
        <v>2320</v>
      </c>
      <c r="F17" s="79">
        <v>3050</v>
      </c>
      <c r="G17" s="79">
        <v>3540</v>
      </c>
      <c r="H17" s="79">
        <v>1300</v>
      </c>
      <c r="I17" s="79">
        <v>1960</v>
      </c>
      <c r="GI17" s="41"/>
      <c r="GJ17" s="41"/>
    </row>
    <row r="18" spans="1:193" x14ac:dyDescent="0.35">
      <c r="A18" s="40" t="s">
        <v>12</v>
      </c>
      <c r="C18" s="79">
        <v>3160</v>
      </c>
      <c r="D18" s="79">
        <v>1070</v>
      </c>
      <c r="E18" s="79">
        <v>1610</v>
      </c>
      <c r="F18" s="79">
        <v>2190</v>
      </c>
      <c r="G18" s="79">
        <v>2590</v>
      </c>
      <c r="H18" s="79">
        <v>860</v>
      </c>
      <c r="I18" s="79">
        <v>1250</v>
      </c>
      <c r="GI18" s="41"/>
      <c r="GJ18" s="41"/>
    </row>
    <row r="19" spans="1:193" x14ac:dyDescent="0.35">
      <c r="A19" s="40" t="s">
        <v>13</v>
      </c>
      <c r="C19" s="79">
        <v>2860</v>
      </c>
      <c r="D19" s="79">
        <v>920</v>
      </c>
      <c r="E19" s="79">
        <v>1360</v>
      </c>
      <c r="F19" s="79">
        <v>1880</v>
      </c>
      <c r="G19" s="79">
        <v>2230</v>
      </c>
      <c r="H19" s="79">
        <v>730</v>
      </c>
      <c r="I19" s="79">
        <v>1040</v>
      </c>
      <c r="GF19" s="41"/>
      <c r="GG19" s="41"/>
      <c r="GH19" s="41"/>
      <c r="GI19" s="41"/>
      <c r="GJ19" s="41"/>
    </row>
    <row r="20" spans="1:193" x14ac:dyDescent="0.35">
      <c r="A20" s="40" t="s">
        <v>14</v>
      </c>
      <c r="C20" s="79">
        <v>3150</v>
      </c>
      <c r="D20" s="79">
        <v>960</v>
      </c>
      <c r="E20" s="79">
        <v>1400</v>
      </c>
      <c r="F20" s="79">
        <v>1950</v>
      </c>
      <c r="G20" s="79">
        <v>2540</v>
      </c>
      <c r="H20" s="79">
        <v>790</v>
      </c>
      <c r="I20" s="79">
        <v>1140</v>
      </c>
      <c r="GF20" s="41"/>
      <c r="GG20" s="41"/>
      <c r="GH20" s="41"/>
      <c r="GI20" s="41"/>
      <c r="GJ20" s="41"/>
    </row>
    <row r="21" spans="1:193" x14ac:dyDescent="0.35">
      <c r="A21" s="40" t="s">
        <v>15</v>
      </c>
      <c r="C21" s="79">
        <v>2930</v>
      </c>
      <c r="D21" s="79">
        <v>810</v>
      </c>
      <c r="E21" s="79">
        <v>1200</v>
      </c>
      <c r="F21" s="79">
        <v>1650</v>
      </c>
      <c r="G21" s="79">
        <v>2280</v>
      </c>
      <c r="H21" s="79">
        <v>620</v>
      </c>
      <c r="I21" s="79">
        <v>870</v>
      </c>
      <c r="GF21" s="41"/>
      <c r="GG21" s="41"/>
      <c r="GH21" s="41"/>
      <c r="GI21" s="41"/>
      <c r="GJ21" s="41"/>
    </row>
    <row r="22" spans="1:193" x14ac:dyDescent="0.35">
      <c r="A22" s="89" t="s">
        <v>44</v>
      </c>
      <c r="C22" s="79">
        <v>3090</v>
      </c>
      <c r="D22" s="79">
        <v>450</v>
      </c>
      <c r="E22" s="79">
        <v>730</v>
      </c>
      <c r="F22" s="79">
        <v>1040</v>
      </c>
      <c r="G22" s="79">
        <v>2720</v>
      </c>
      <c r="H22" s="79">
        <v>430</v>
      </c>
      <c r="I22" s="79">
        <v>650</v>
      </c>
      <c r="GF22" s="41"/>
      <c r="GG22" s="41"/>
      <c r="GH22" s="41"/>
      <c r="GI22" s="41"/>
      <c r="GJ22" s="41"/>
    </row>
    <row r="23" spans="1:193" x14ac:dyDescent="0.35">
      <c r="C23" s="79"/>
      <c r="D23" s="79"/>
      <c r="E23" s="79"/>
      <c r="F23" s="79"/>
      <c r="G23" s="79"/>
      <c r="H23" s="79"/>
      <c r="I23" s="79"/>
      <c r="GF23" s="41"/>
      <c r="GG23" s="41"/>
      <c r="GH23" s="41"/>
      <c r="GI23" s="41"/>
      <c r="GJ23" s="41"/>
    </row>
    <row r="24" spans="1:193" x14ac:dyDescent="0.35">
      <c r="A24" s="40" t="s">
        <v>16</v>
      </c>
      <c r="C24" s="79">
        <v>6020</v>
      </c>
      <c r="D24" s="79">
        <v>1260</v>
      </c>
      <c r="E24" s="79">
        <v>1920</v>
      </c>
      <c r="F24" s="79">
        <v>2690</v>
      </c>
      <c r="G24" s="79">
        <v>5000</v>
      </c>
      <c r="H24" s="79">
        <v>1050</v>
      </c>
      <c r="I24" s="79">
        <v>1520</v>
      </c>
      <c r="GK24" s="40"/>
    </row>
    <row r="25" spans="1:193" x14ac:dyDescent="0.35">
      <c r="C25" s="79"/>
      <c r="D25" s="79"/>
      <c r="E25" s="79"/>
      <c r="F25" s="79"/>
      <c r="G25" s="79"/>
      <c r="H25" s="79"/>
      <c r="I25" s="79"/>
      <c r="GF25" s="41"/>
      <c r="GG25" s="41"/>
      <c r="GH25" s="41"/>
      <c r="GI25" s="41"/>
      <c r="GJ25" s="41"/>
    </row>
    <row r="26" spans="1:193" x14ac:dyDescent="0.35">
      <c r="A26" s="40" t="s">
        <v>17</v>
      </c>
      <c r="C26" s="79">
        <v>570</v>
      </c>
      <c r="D26" s="79">
        <v>170</v>
      </c>
      <c r="E26" s="79">
        <v>270</v>
      </c>
      <c r="F26" s="79">
        <v>350</v>
      </c>
      <c r="G26" s="79">
        <v>400</v>
      </c>
      <c r="H26" s="79">
        <v>140</v>
      </c>
      <c r="I26" s="79">
        <v>190</v>
      </c>
      <c r="GI26" s="41"/>
      <c r="GJ26" s="41"/>
    </row>
    <row r="27" spans="1:193" x14ac:dyDescent="0.35">
      <c r="A27" s="40" t="s">
        <v>18</v>
      </c>
      <c r="C27" s="79">
        <v>490</v>
      </c>
      <c r="D27" s="79">
        <v>160</v>
      </c>
      <c r="E27" s="79">
        <v>220</v>
      </c>
      <c r="F27" s="79">
        <v>320</v>
      </c>
      <c r="G27" s="79">
        <v>430</v>
      </c>
      <c r="H27" s="79">
        <v>140</v>
      </c>
      <c r="I27" s="79">
        <v>200</v>
      </c>
      <c r="GI27" s="41"/>
      <c r="GJ27" s="41"/>
    </row>
    <row r="28" spans="1:193" x14ac:dyDescent="0.35">
      <c r="A28" s="40" t="s">
        <v>19</v>
      </c>
      <c r="C28" s="79">
        <v>550</v>
      </c>
      <c r="D28" s="79">
        <v>180</v>
      </c>
      <c r="E28" s="79">
        <v>270</v>
      </c>
      <c r="F28" s="79">
        <v>360</v>
      </c>
      <c r="G28" s="79">
        <v>450</v>
      </c>
      <c r="H28" s="79">
        <v>160</v>
      </c>
      <c r="I28" s="79">
        <v>210</v>
      </c>
      <c r="GI28" s="41"/>
      <c r="GJ28" s="41"/>
    </row>
    <row r="29" spans="1:193" x14ac:dyDescent="0.35">
      <c r="A29" s="40" t="s">
        <v>20</v>
      </c>
      <c r="C29" s="79">
        <v>620</v>
      </c>
      <c r="D29" s="79">
        <v>210</v>
      </c>
      <c r="E29" s="79">
        <v>300</v>
      </c>
      <c r="F29" s="79">
        <v>430</v>
      </c>
      <c r="G29" s="79">
        <v>470</v>
      </c>
      <c r="H29" s="79">
        <v>150</v>
      </c>
      <c r="I29" s="79">
        <v>220</v>
      </c>
      <c r="GI29" s="41"/>
      <c r="GJ29" s="41"/>
    </row>
    <row r="30" spans="1:193" x14ac:dyDescent="0.35">
      <c r="A30" s="40" t="s">
        <v>21</v>
      </c>
      <c r="C30" s="79">
        <v>640</v>
      </c>
      <c r="D30" s="79">
        <v>210</v>
      </c>
      <c r="E30" s="79">
        <v>310</v>
      </c>
      <c r="F30" s="79">
        <v>420</v>
      </c>
      <c r="G30" s="79">
        <v>480</v>
      </c>
      <c r="H30" s="79">
        <v>150</v>
      </c>
      <c r="I30" s="79">
        <v>220</v>
      </c>
      <c r="GI30" s="41"/>
      <c r="GJ30" s="41"/>
    </row>
    <row r="31" spans="1:193" x14ac:dyDescent="0.35">
      <c r="A31" s="40" t="s">
        <v>22</v>
      </c>
      <c r="C31" s="79">
        <v>680</v>
      </c>
      <c r="D31" s="79">
        <v>210</v>
      </c>
      <c r="E31" s="79">
        <v>300</v>
      </c>
      <c r="F31" s="79">
        <v>410</v>
      </c>
      <c r="G31" s="79">
        <v>520</v>
      </c>
      <c r="H31" s="79">
        <v>150</v>
      </c>
      <c r="I31" s="79">
        <v>240</v>
      </c>
      <c r="GI31" s="41"/>
      <c r="GJ31" s="41"/>
    </row>
    <row r="32" spans="1:193" x14ac:dyDescent="0.35">
      <c r="A32" s="40" t="s">
        <v>23</v>
      </c>
      <c r="C32" s="79">
        <v>630</v>
      </c>
      <c r="D32" s="79">
        <v>200</v>
      </c>
      <c r="E32" s="79">
        <v>300</v>
      </c>
      <c r="F32" s="79">
        <v>400</v>
      </c>
      <c r="G32" s="79">
        <v>500</v>
      </c>
      <c r="H32" s="79">
        <v>150</v>
      </c>
      <c r="I32" s="79">
        <v>220</v>
      </c>
      <c r="GI32" s="41"/>
      <c r="GJ32" s="41"/>
    </row>
    <row r="33" spans="1:192" x14ac:dyDescent="0.35">
      <c r="A33" s="40" t="s">
        <v>24</v>
      </c>
      <c r="C33" s="79">
        <v>640</v>
      </c>
      <c r="D33" s="79">
        <v>180</v>
      </c>
      <c r="E33" s="79">
        <v>290</v>
      </c>
      <c r="F33" s="79">
        <v>400</v>
      </c>
      <c r="G33" s="79">
        <v>520</v>
      </c>
      <c r="H33" s="79">
        <v>170</v>
      </c>
      <c r="I33" s="79">
        <v>240</v>
      </c>
      <c r="GI33" s="41"/>
      <c r="GJ33" s="41"/>
    </row>
    <row r="34" spans="1:192" x14ac:dyDescent="0.35">
      <c r="A34" s="40" t="s">
        <v>25</v>
      </c>
      <c r="C34" s="79">
        <v>600</v>
      </c>
      <c r="D34" s="79">
        <v>180</v>
      </c>
      <c r="E34" s="79">
        <v>260</v>
      </c>
      <c r="F34" s="79">
        <v>360</v>
      </c>
      <c r="G34" s="79">
        <v>500</v>
      </c>
      <c r="H34" s="79">
        <v>150</v>
      </c>
      <c r="I34" s="79">
        <v>230</v>
      </c>
      <c r="GI34" s="41"/>
      <c r="GJ34" s="41"/>
    </row>
    <row r="35" spans="1:192" x14ac:dyDescent="0.35">
      <c r="A35" s="40" t="s">
        <v>26</v>
      </c>
      <c r="C35" s="79">
        <v>600</v>
      </c>
      <c r="D35" s="79">
        <v>180</v>
      </c>
      <c r="E35" s="79">
        <v>270</v>
      </c>
      <c r="F35" s="79">
        <v>380</v>
      </c>
      <c r="G35" s="79">
        <v>490</v>
      </c>
      <c r="H35" s="79">
        <v>160</v>
      </c>
      <c r="I35" s="79">
        <v>220</v>
      </c>
      <c r="GI35" s="41"/>
      <c r="GJ35" s="41"/>
    </row>
    <row r="36" spans="1:192" x14ac:dyDescent="0.35">
      <c r="A36" s="40" t="s">
        <v>27</v>
      </c>
      <c r="C36" s="79">
        <v>620</v>
      </c>
      <c r="D36" s="79">
        <v>190</v>
      </c>
      <c r="E36" s="79">
        <v>270</v>
      </c>
      <c r="F36" s="79">
        <v>380</v>
      </c>
      <c r="G36" s="79">
        <v>470</v>
      </c>
      <c r="H36" s="79">
        <v>140</v>
      </c>
      <c r="I36" s="79">
        <v>180</v>
      </c>
      <c r="GI36" s="41"/>
      <c r="GJ36" s="41"/>
    </row>
    <row r="37" spans="1:192" x14ac:dyDescent="0.35">
      <c r="A37" s="40" t="s">
        <v>28</v>
      </c>
      <c r="C37" s="79">
        <v>610</v>
      </c>
      <c r="D37" s="79">
        <v>180</v>
      </c>
      <c r="E37" s="79">
        <v>280</v>
      </c>
      <c r="F37" s="79">
        <v>360</v>
      </c>
      <c r="G37" s="79">
        <v>480</v>
      </c>
      <c r="H37" s="79">
        <v>140</v>
      </c>
      <c r="I37" s="79">
        <v>190</v>
      </c>
      <c r="GI37" s="41"/>
      <c r="GJ37" s="41"/>
    </row>
    <row r="38" spans="1:192" x14ac:dyDescent="0.35">
      <c r="A38" s="40" t="s">
        <v>29</v>
      </c>
      <c r="C38" s="79">
        <v>580</v>
      </c>
      <c r="D38" s="79">
        <v>170</v>
      </c>
      <c r="E38" s="79">
        <v>230</v>
      </c>
      <c r="F38" s="79">
        <v>330</v>
      </c>
      <c r="G38" s="79">
        <v>470</v>
      </c>
      <c r="H38" s="79">
        <v>140</v>
      </c>
      <c r="I38" s="79">
        <v>190</v>
      </c>
      <c r="GI38" s="41"/>
      <c r="GJ38" s="41"/>
    </row>
    <row r="39" spans="1:192" x14ac:dyDescent="0.35">
      <c r="A39" s="40" t="s">
        <v>30</v>
      </c>
      <c r="C39" s="79">
        <v>580</v>
      </c>
      <c r="D39" s="79">
        <v>150</v>
      </c>
      <c r="E39" s="79">
        <v>230</v>
      </c>
      <c r="F39" s="79">
        <v>320</v>
      </c>
      <c r="G39" s="79">
        <v>440</v>
      </c>
      <c r="H39" s="79">
        <v>110</v>
      </c>
      <c r="I39" s="79">
        <v>160</v>
      </c>
      <c r="GI39" s="41"/>
      <c r="GJ39" s="41"/>
    </row>
    <row r="40" spans="1:192" x14ac:dyDescent="0.35">
      <c r="A40" s="40" t="s">
        <v>31</v>
      </c>
      <c r="C40" s="79">
        <v>540</v>
      </c>
      <c r="D40" s="79">
        <v>120</v>
      </c>
      <c r="E40" s="79">
        <v>190</v>
      </c>
      <c r="F40" s="79">
        <v>260</v>
      </c>
      <c r="G40" s="79">
        <v>430</v>
      </c>
      <c r="H40" s="79">
        <v>100</v>
      </c>
      <c r="I40" s="79">
        <v>150</v>
      </c>
      <c r="GI40" s="41"/>
      <c r="GJ40" s="41"/>
    </row>
    <row r="41" spans="1:192" x14ac:dyDescent="0.35">
      <c r="A41" s="40" t="s">
        <v>32</v>
      </c>
      <c r="C41" s="79">
        <v>540</v>
      </c>
      <c r="D41" s="79">
        <v>120</v>
      </c>
      <c r="E41" s="79">
        <v>190</v>
      </c>
      <c r="F41" s="79">
        <v>270</v>
      </c>
      <c r="G41" s="79">
        <v>420</v>
      </c>
      <c r="H41" s="79">
        <v>100</v>
      </c>
      <c r="I41" s="79">
        <v>160</v>
      </c>
      <c r="GI41" s="41"/>
      <c r="GJ41" s="41"/>
    </row>
    <row r="42" spans="1:192" x14ac:dyDescent="0.35">
      <c r="A42" s="40" t="s">
        <v>33</v>
      </c>
      <c r="C42" s="79">
        <v>540</v>
      </c>
      <c r="D42" s="79">
        <v>110</v>
      </c>
      <c r="E42" s="79">
        <v>170</v>
      </c>
      <c r="F42" s="79">
        <v>250</v>
      </c>
      <c r="G42" s="79">
        <v>410</v>
      </c>
      <c r="H42" s="79">
        <v>100</v>
      </c>
      <c r="I42" s="79">
        <v>150</v>
      </c>
      <c r="GI42" s="41"/>
      <c r="GJ42" s="41"/>
    </row>
    <row r="43" spans="1:192" x14ac:dyDescent="0.35">
      <c r="A43" s="40" t="s">
        <v>34</v>
      </c>
      <c r="C43" s="79">
        <v>520</v>
      </c>
      <c r="D43" s="79">
        <v>90</v>
      </c>
      <c r="E43" s="79">
        <v>150</v>
      </c>
      <c r="F43" s="79">
        <v>210</v>
      </c>
      <c r="G43" s="79">
        <v>440</v>
      </c>
      <c r="H43" s="79">
        <v>90</v>
      </c>
      <c r="I43" s="79">
        <v>120</v>
      </c>
      <c r="GI43" s="41"/>
      <c r="GJ43" s="41"/>
    </row>
    <row r="44" spans="1:192" x14ac:dyDescent="0.35">
      <c r="A44" s="40" t="s">
        <v>35</v>
      </c>
      <c r="C44" s="79">
        <v>490</v>
      </c>
      <c r="D44" s="79">
        <v>60</v>
      </c>
      <c r="E44" s="79">
        <v>90</v>
      </c>
      <c r="F44" s="79">
        <v>130</v>
      </c>
      <c r="G44" s="79">
        <v>420</v>
      </c>
      <c r="H44" s="79">
        <v>60</v>
      </c>
      <c r="I44" s="79">
        <v>90</v>
      </c>
      <c r="GI44" s="41"/>
      <c r="GJ44" s="41"/>
    </row>
    <row r="45" spans="1:192" x14ac:dyDescent="0.35">
      <c r="A45" s="40" t="s">
        <v>36</v>
      </c>
      <c r="C45" s="79">
        <v>450</v>
      </c>
      <c r="D45" s="79">
        <v>50</v>
      </c>
      <c r="E45" s="79">
        <v>70</v>
      </c>
      <c r="F45" s="79">
        <v>100</v>
      </c>
      <c r="G45" s="79">
        <v>440</v>
      </c>
      <c r="H45" s="79">
        <v>50</v>
      </c>
      <c r="I45" s="79">
        <v>70</v>
      </c>
      <c r="GI45" s="41"/>
      <c r="GJ45" s="41"/>
    </row>
    <row r="46" spans="1:192" x14ac:dyDescent="0.35">
      <c r="A46" s="40" t="s">
        <v>37</v>
      </c>
      <c r="C46" s="79">
        <v>550</v>
      </c>
      <c r="D46" s="79">
        <v>30</v>
      </c>
      <c r="E46" s="79">
        <v>50</v>
      </c>
      <c r="F46" s="79">
        <v>80</v>
      </c>
      <c r="G46" s="79">
        <v>600</v>
      </c>
      <c r="H46" s="79">
        <v>30</v>
      </c>
      <c r="I46" s="79">
        <v>50</v>
      </c>
      <c r="GI46" s="41"/>
      <c r="GJ46" s="41"/>
    </row>
    <row r="47" spans="1:192" x14ac:dyDescent="0.35">
      <c r="A47" s="36"/>
      <c r="B47" s="36"/>
      <c r="C47" s="36"/>
      <c r="D47" s="36"/>
      <c r="E47" s="36"/>
      <c r="F47" s="36"/>
      <c r="G47" s="36"/>
      <c r="H47" s="36"/>
      <c r="I47" s="36"/>
    </row>
    <row r="48" spans="1:192" x14ac:dyDescent="0.35">
      <c r="A48" s="40" t="s">
        <v>38</v>
      </c>
      <c r="B48" s="46"/>
      <c r="C48" s="46"/>
      <c r="D48" s="46"/>
      <c r="E48" s="46"/>
      <c r="F48" s="46"/>
      <c r="G48" s="46"/>
      <c r="H48" s="46"/>
      <c r="I48" s="46"/>
    </row>
    <row r="49" spans="1:215" x14ac:dyDescent="0.35">
      <c r="A49" s="122" t="s">
        <v>313</v>
      </c>
      <c r="GK49" s="40"/>
      <c r="GL49" s="40"/>
      <c r="GM49" s="40"/>
      <c r="GN49" s="40"/>
      <c r="GO49" s="40"/>
      <c r="GP49" s="40"/>
      <c r="GQ49" s="40"/>
      <c r="GR49" s="40"/>
      <c r="GS49" s="40"/>
      <c r="GT49" s="40"/>
      <c r="GU49" s="40"/>
      <c r="GV49" s="40"/>
      <c r="GW49" s="40"/>
      <c r="GX49" s="40"/>
      <c r="GY49" s="40"/>
      <c r="GZ49" s="40"/>
      <c r="HA49" s="40"/>
      <c r="HB49" s="40"/>
      <c r="HC49" s="40"/>
      <c r="HD49" s="40"/>
      <c r="HE49" s="40"/>
      <c r="HF49" s="40"/>
      <c r="HG49" s="40"/>
    </row>
    <row r="50" spans="1:215" x14ac:dyDescent="0.35">
      <c r="A50" s="122" t="s">
        <v>314</v>
      </c>
      <c r="GK50" s="40"/>
      <c r="GL50" s="40"/>
      <c r="GM50" s="40"/>
      <c r="GN50" s="40"/>
      <c r="GO50" s="40"/>
      <c r="GP50" s="40"/>
      <c r="GQ50" s="40"/>
      <c r="GR50" s="40"/>
      <c r="GS50" s="40"/>
      <c r="GT50" s="40"/>
      <c r="GU50" s="40"/>
      <c r="GV50" s="40"/>
      <c r="GW50" s="40"/>
      <c r="GX50" s="40"/>
      <c r="GY50" s="40"/>
      <c r="GZ50" s="40"/>
      <c r="HA50" s="40"/>
      <c r="HB50" s="40"/>
      <c r="HC50" s="40"/>
      <c r="HD50" s="40"/>
      <c r="HE50" s="40"/>
      <c r="HF50" s="40"/>
      <c r="HG50" s="40"/>
    </row>
    <row r="51" spans="1:215" x14ac:dyDescent="0.35">
      <c r="A51" s="40" t="s">
        <v>41</v>
      </c>
    </row>
    <row r="52" spans="1:215" x14ac:dyDescent="0.35">
      <c r="A52" s="40" t="s">
        <v>42</v>
      </c>
    </row>
    <row r="53" spans="1:215" x14ac:dyDescent="0.35">
      <c r="A53" s="122" t="s">
        <v>315</v>
      </c>
    </row>
    <row r="54" spans="1:215" x14ac:dyDescent="0.35">
      <c r="A54" s="122"/>
    </row>
  </sheetData>
  <mergeCells count="1">
    <mergeCell ref="A2:I2"/>
  </mergeCells>
  <pageMargins left="0.7" right="0.7" top="0.75" bottom="0.75" header="0.3" footer="0.3"/>
  <pageSetup paperSize="9" scale="83"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J54"/>
  <sheetViews>
    <sheetView showGridLines="0" zoomScaleNormal="100" workbookViewId="0"/>
  </sheetViews>
  <sheetFormatPr defaultColWidth="10.7265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49" t="s">
        <v>46</v>
      </c>
      <c r="B1" s="49"/>
      <c r="C1" s="51"/>
      <c r="D1" s="51"/>
      <c r="E1" s="51"/>
      <c r="F1" s="51"/>
      <c r="G1" s="51"/>
      <c r="H1" s="51"/>
      <c r="I1" s="51"/>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row>
    <row r="2" spans="1:198" ht="25.5" customHeight="1" x14ac:dyDescent="0.35">
      <c r="A2" s="209" t="s">
        <v>316</v>
      </c>
      <c r="B2" s="210"/>
      <c r="C2" s="210"/>
      <c r="D2" s="210"/>
      <c r="E2" s="210"/>
      <c r="F2" s="210"/>
      <c r="G2" s="210"/>
      <c r="H2" s="210"/>
      <c r="I2" s="21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row>
    <row r="3" spans="1:198" x14ac:dyDescent="0.35">
      <c r="A3" s="46"/>
      <c r="B3" s="46"/>
      <c r="C3" s="77" t="s">
        <v>254</v>
      </c>
      <c r="D3" s="36"/>
      <c r="E3" s="36"/>
      <c r="F3" s="36"/>
      <c r="G3" s="77" t="s">
        <v>255</v>
      </c>
      <c r="H3" s="36"/>
      <c r="I3" s="36"/>
    </row>
    <row r="4" spans="1:198" ht="22.5" customHeight="1" x14ac:dyDescent="0.35">
      <c r="A4" s="40"/>
      <c r="B4" s="40"/>
      <c r="C4" s="63" t="s">
        <v>1</v>
      </c>
      <c r="D4" s="121" t="s">
        <v>312</v>
      </c>
      <c r="E4" s="70"/>
      <c r="F4" s="70"/>
      <c r="G4" s="63" t="s">
        <v>1</v>
      </c>
      <c r="H4" s="121" t="s">
        <v>312</v>
      </c>
      <c r="I4" s="70"/>
      <c r="GJ4" s="41"/>
    </row>
    <row r="5" spans="1:198" ht="23.25" customHeight="1" x14ac:dyDescent="0.35">
      <c r="A5" s="38"/>
      <c r="B5" s="38"/>
      <c r="C5" s="38"/>
      <c r="D5" s="50" t="s">
        <v>2</v>
      </c>
      <c r="E5" s="50" t="s">
        <v>3</v>
      </c>
      <c r="F5" s="50" t="s">
        <v>4</v>
      </c>
      <c r="G5" s="50"/>
      <c r="H5" s="50" t="s">
        <v>2</v>
      </c>
      <c r="I5" s="50" t="s">
        <v>3</v>
      </c>
      <c r="GI5" s="41"/>
      <c r="GJ5" s="41"/>
    </row>
    <row r="6" spans="1:198" x14ac:dyDescent="0.35">
      <c r="D6" s="46"/>
      <c r="E6" s="46"/>
      <c r="F6" s="46"/>
      <c r="H6" s="46"/>
      <c r="I6" s="46"/>
      <c r="GI6" s="41"/>
      <c r="GJ6" s="41"/>
    </row>
    <row r="7" spans="1:198" x14ac:dyDescent="0.35">
      <c r="C7" s="66" t="s">
        <v>5</v>
      </c>
      <c r="D7" s="46"/>
      <c r="E7" s="46"/>
      <c r="F7" s="46"/>
      <c r="H7" s="46"/>
      <c r="I7" s="46"/>
      <c r="GI7" s="41"/>
      <c r="GJ7" s="41"/>
    </row>
    <row r="8" spans="1:198" x14ac:dyDescent="0.35">
      <c r="C8" s="64"/>
      <c r="D8" s="76"/>
      <c r="E8" s="76"/>
      <c r="F8" s="76"/>
      <c r="G8" s="64"/>
      <c r="H8" s="76"/>
      <c r="I8" s="76"/>
      <c r="GI8" s="41"/>
      <c r="GJ8" s="41"/>
    </row>
    <row r="9" spans="1:198" x14ac:dyDescent="0.35">
      <c r="C9" s="64"/>
      <c r="D9" s="76"/>
      <c r="E9" s="76"/>
      <c r="F9" s="76"/>
      <c r="G9" s="64"/>
      <c r="H9" s="76"/>
      <c r="I9" s="76"/>
      <c r="GI9" s="41"/>
      <c r="GJ9" s="41"/>
    </row>
    <row r="10" spans="1:198" x14ac:dyDescent="0.35">
      <c r="A10" s="39" t="s">
        <v>1</v>
      </c>
      <c r="C10" s="80">
        <v>22370</v>
      </c>
      <c r="D10" s="80">
        <v>4840</v>
      </c>
      <c r="E10" s="80">
        <v>8910</v>
      </c>
      <c r="F10" s="80">
        <v>13030</v>
      </c>
      <c r="G10" s="80">
        <v>14370</v>
      </c>
      <c r="H10" s="80">
        <v>3030</v>
      </c>
      <c r="I10" s="80">
        <v>5630</v>
      </c>
      <c r="J10" s="64"/>
      <c r="K10" s="35"/>
      <c r="L10" s="35"/>
      <c r="M10" s="35"/>
      <c r="N10" s="35"/>
      <c r="O10" s="35"/>
      <c r="Q10" s="35"/>
      <c r="GK10" s="40"/>
      <c r="GL10" s="40"/>
      <c r="GM10" s="40"/>
      <c r="GN10" s="40"/>
      <c r="GO10" s="40"/>
      <c r="GP10" s="40"/>
    </row>
    <row r="11" spans="1:198" x14ac:dyDescent="0.35">
      <c r="C11" s="80"/>
      <c r="D11" s="80"/>
      <c r="E11" s="80"/>
      <c r="F11" s="80"/>
      <c r="G11" s="80"/>
      <c r="H11" s="80"/>
      <c r="I11" s="80"/>
      <c r="GI11" s="41"/>
      <c r="GJ11" s="41"/>
    </row>
    <row r="12" spans="1:198" x14ac:dyDescent="0.35">
      <c r="A12" s="39" t="s">
        <v>6</v>
      </c>
      <c r="C12" s="80"/>
      <c r="D12" s="80"/>
      <c r="E12" s="80"/>
      <c r="F12" s="80"/>
      <c r="G12" s="80"/>
      <c r="H12" s="80"/>
      <c r="I12" s="80"/>
      <c r="GI12" s="41"/>
      <c r="GJ12" s="41"/>
    </row>
    <row r="13" spans="1:198" x14ac:dyDescent="0.35">
      <c r="A13" s="40" t="s">
        <v>7</v>
      </c>
      <c r="C13" s="80">
        <v>440</v>
      </c>
      <c r="D13" s="80">
        <v>160</v>
      </c>
      <c r="E13" s="80">
        <v>250</v>
      </c>
      <c r="F13" s="80">
        <v>340</v>
      </c>
      <c r="G13" s="80">
        <v>260</v>
      </c>
      <c r="H13" s="80">
        <v>100</v>
      </c>
      <c r="I13" s="80">
        <v>150</v>
      </c>
      <c r="GI13" s="41"/>
      <c r="GJ13" s="41"/>
    </row>
    <row r="14" spans="1:198" x14ac:dyDescent="0.35">
      <c r="A14" s="40" t="s">
        <v>8</v>
      </c>
      <c r="C14" s="80">
        <v>3220</v>
      </c>
      <c r="D14" s="80">
        <v>1030</v>
      </c>
      <c r="E14" s="80">
        <v>1840</v>
      </c>
      <c r="F14" s="80">
        <v>2480</v>
      </c>
      <c r="G14" s="80">
        <v>1830</v>
      </c>
      <c r="H14" s="80">
        <v>610</v>
      </c>
      <c r="I14" s="80">
        <v>1070</v>
      </c>
      <c r="GI14" s="41"/>
      <c r="GJ14" s="41"/>
    </row>
    <row r="15" spans="1:198" x14ac:dyDescent="0.35">
      <c r="A15" s="40" t="s">
        <v>9</v>
      </c>
      <c r="C15" s="80">
        <v>3070</v>
      </c>
      <c r="D15" s="80">
        <v>880</v>
      </c>
      <c r="E15" s="80">
        <v>1570</v>
      </c>
      <c r="F15" s="80">
        <v>2130</v>
      </c>
      <c r="G15" s="80">
        <v>1880</v>
      </c>
      <c r="H15" s="80">
        <v>480</v>
      </c>
      <c r="I15" s="80">
        <v>940</v>
      </c>
      <c r="GI15" s="41"/>
      <c r="GJ15" s="41"/>
    </row>
    <row r="16" spans="1:198" x14ac:dyDescent="0.35">
      <c r="A16" s="40" t="s">
        <v>10</v>
      </c>
      <c r="C16" s="80">
        <v>2430</v>
      </c>
      <c r="D16" s="80">
        <v>600</v>
      </c>
      <c r="E16" s="80">
        <v>1090</v>
      </c>
      <c r="F16" s="80">
        <v>1550</v>
      </c>
      <c r="G16" s="80">
        <v>1690</v>
      </c>
      <c r="H16" s="80">
        <v>410</v>
      </c>
      <c r="I16" s="80">
        <v>740</v>
      </c>
      <c r="GI16" s="41"/>
      <c r="GJ16" s="41"/>
    </row>
    <row r="17" spans="1:193" x14ac:dyDescent="0.35">
      <c r="A17" s="40" t="s">
        <v>11</v>
      </c>
      <c r="C17" s="80">
        <v>2060</v>
      </c>
      <c r="D17" s="80">
        <v>460</v>
      </c>
      <c r="E17" s="80">
        <v>840</v>
      </c>
      <c r="F17" s="80">
        <v>1260</v>
      </c>
      <c r="G17" s="80">
        <v>1320</v>
      </c>
      <c r="H17" s="80">
        <v>270</v>
      </c>
      <c r="I17" s="80">
        <v>520</v>
      </c>
      <c r="GI17" s="41"/>
      <c r="GJ17" s="41"/>
    </row>
    <row r="18" spans="1:193" x14ac:dyDescent="0.35">
      <c r="A18" s="40" t="s">
        <v>12</v>
      </c>
      <c r="C18" s="80">
        <v>1860</v>
      </c>
      <c r="D18" s="80">
        <v>340</v>
      </c>
      <c r="E18" s="80">
        <v>650</v>
      </c>
      <c r="F18" s="80">
        <v>1040</v>
      </c>
      <c r="G18" s="80">
        <v>1210</v>
      </c>
      <c r="H18" s="80">
        <v>230</v>
      </c>
      <c r="I18" s="80">
        <v>450</v>
      </c>
      <c r="GI18" s="41"/>
      <c r="GJ18" s="41"/>
    </row>
    <row r="19" spans="1:193" x14ac:dyDescent="0.35">
      <c r="A19" s="40" t="s">
        <v>13</v>
      </c>
      <c r="C19" s="80">
        <v>2090</v>
      </c>
      <c r="D19" s="80">
        <v>390</v>
      </c>
      <c r="E19" s="80">
        <v>720</v>
      </c>
      <c r="F19" s="80">
        <v>1110</v>
      </c>
      <c r="G19" s="80">
        <v>1270</v>
      </c>
      <c r="H19" s="80">
        <v>240</v>
      </c>
      <c r="I19" s="80">
        <v>440</v>
      </c>
      <c r="GF19" s="41"/>
      <c r="GG19" s="41"/>
      <c r="GH19" s="41"/>
      <c r="GI19" s="41"/>
      <c r="GJ19" s="41"/>
    </row>
    <row r="20" spans="1:193" x14ac:dyDescent="0.35">
      <c r="A20" s="40" t="s">
        <v>14</v>
      </c>
      <c r="C20" s="80">
        <v>2550</v>
      </c>
      <c r="D20" s="80">
        <v>440</v>
      </c>
      <c r="E20" s="80">
        <v>830</v>
      </c>
      <c r="F20" s="80">
        <v>1290</v>
      </c>
      <c r="G20" s="80">
        <v>1650</v>
      </c>
      <c r="H20" s="80">
        <v>290</v>
      </c>
      <c r="I20" s="80">
        <v>550</v>
      </c>
      <c r="GF20" s="41"/>
      <c r="GG20" s="41"/>
      <c r="GH20" s="41"/>
      <c r="GI20" s="41"/>
      <c r="GJ20" s="41"/>
    </row>
    <row r="21" spans="1:193" x14ac:dyDescent="0.35">
      <c r="A21" s="40" t="s">
        <v>15</v>
      </c>
      <c r="C21" s="80">
        <v>2430</v>
      </c>
      <c r="D21" s="80">
        <v>340</v>
      </c>
      <c r="E21" s="80">
        <v>680</v>
      </c>
      <c r="F21" s="80">
        <v>1090</v>
      </c>
      <c r="G21" s="80">
        <v>1610</v>
      </c>
      <c r="H21" s="80">
        <v>230</v>
      </c>
      <c r="I21" s="80">
        <v>430</v>
      </c>
      <c r="GF21" s="41"/>
      <c r="GG21" s="41"/>
      <c r="GH21" s="41"/>
      <c r="GI21" s="41"/>
      <c r="GJ21" s="41"/>
    </row>
    <row r="22" spans="1:193" x14ac:dyDescent="0.35">
      <c r="A22" s="89" t="s">
        <v>44</v>
      </c>
      <c r="C22" s="80">
        <v>2230</v>
      </c>
      <c r="D22" s="80">
        <v>210</v>
      </c>
      <c r="E22" s="80">
        <v>450</v>
      </c>
      <c r="F22" s="80">
        <v>760</v>
      </c>
      <c r="G22" s="80">
        <v>1660</v>
      </c>
      <c r="H22" s="80">
        <v>180</v>
      </c>
      <c r="I22" s="80">
        <v>340</v>
      </c>
      <c r="GF22" s="41"/>
      <c r="GG22" s="41"/>
      <c r="GH22" s="41"/>
      <c r="GI22" s="41"/>
      <c r="GJ22" s="41"/>
    </row>
    <row r="23" spans="1:193" x14ac:dyDescent="0.35">
      <c r="C23" s="80"/>
      <c r="D23" s="80"/>
      <c r="E23" s="80"/>
      <c r="F23" s="80"/>
      <c r="G23" s="80"/>
      <c r="H23" s="80"/>
      <c r="I23" s="80"/>
      <c r="GF23" s="41"/>
      <c r="GG23" s="41"/>
      <c r="GH23" s="41"/>
      <c r="GI23" s="41"/>
      <c r="GJ23" s="41"/>
    </row>
    <row r="24" spans="1:193" x14ac:dyDescent="0.35">
      <c r="A24" s="40" t="s">
        <v>16</v>
      </c>
      <c r="C24" s="80">
        <v>4650</v>
      </c>
      <c r="D24" s="80">
        <v>550</v>
      </c>
      <c r="E24" s="80">
        <v>1130</v>
      </c>
      <c r="F24" s="80">
        <v>1850</v>
      </c>
      <c r="G24" s="80">
        <v>3270</v>
      </c>
      <c r="H24" s="80">
        <v>410</v>
      </c>
      <c r="I24" s="80">
        <v>770</v>
      </c>
      <c r="GK24" s="40"/>
    </row>
    <row r="25" spans="1:193" x14ac:dyDescent="0.35">
      <c r="C25" s="80"/>
      <c r="D25" s="80"/>
      <c r="E25" s="80"/>
      <c r="F25" s="80"/>
      <c r="G25" s="80"/>
      <c r="H25" s="80"/>
      <c r="I25" s="80"/>
      <c r="GF25" s="41"/>
      <c r="GG25" s="41"/>
      <c r="GH25" s="41"/>
      <c r="GI25" s="41"/>
      <c r="GJ25" s="41"/>
    </row>
    <row r="26" spans="1:193" x14ac:dyDescent="0.35">
      <c r="A26" s="40" t="s">
        <v>17</v>
      </c>
      <c r="C26" s="80">
        <v>390</v>
      </c>
      <c r="D26" s="80">
        <v>80</v>
      </c>
      <c r="E26" s="80">
        <v>140</v>
      </c>
      <c r="F26" s="80">
        <v>230</v>
      </c>
      <c r="G26" s="80">
        <v>220</v>
      </c>
      <c r="H26" s="80">
        <v>40</v>
      </c>
      <c r="I26" s="80">
        <v>80</v>
      </c>
      <c r="GI26" s="41"/>
      <c r="GJ26" s="41"/>
    </row>
    <row r="27" spans="1:193" x14ac:dyDescent="0.35">
      <c r="A27" s="40" t="s">
        <v>18</v>
      </c>
      <c r="C27" s="80">
        <v>390</v>
      </c>
      <c r="D27" s="80">
        <v>80</v>
      </c>
      <c r="E27" s="80">
        <v>130</v>
      </c>
      <c r="F27" s="80">
        <v>200</v>
      </c>
      <c r="G27" s="80">
        <v>210</v>
      </c>
      <c r="H27" s="80">
        <v>50</v>
      </c>
      <c r="I27" s="80">
        <v>80</v>
      </c>
      <c r="GI27" s="41"/>
      <c r="GJ27" s="41"/>
    </row>
    <row r="28" spans="1:193" x14ac:dyDescent="0.35">
      <c r="A28" s="40" t="s">
        <v>19</v>
      </c>
      <c r="C28" s="80">
        <v>400</v>
      </c>
      <c r="D28" s="80">
        <v>70</v>
      </c>
      <c r="E28" s="80">
        <v>130</v>
      </c>
      <c r="F28" s="80">
        <v>200</v>
      </c>
      <c r="G28" s="80">
        <v>270</v>
      </c>
      <c r="H28" s="80">
        <v>60</v>
      </c>
      <c r="I28" s="80">
        <v>110</v>
      </c>
      <c r="GI28" s="41"/>
      <c r="GJ28" s="41"/>
    </row>
    <row r="29" spans="1:193" x14ac:dyDescent="0.35">
      <c r="A29" s="40" t="s">
        <v>20</v>
      </c>
      <c r="C29" s="80">
        <v>450</v>
      </c>
      <c r="D29" s="80">
        <v>80</v>
      </c>
      <c r="E29" s="80">
        <v>160</v>
      </c>
      <c r="F29" s="80">
        <v>240</v>
      </c>
      <c r="G29" s="80">
        <v>280</v>
      </c>
      <c r="H29" s="80">
        <v>50</v>
      </c>
      <c r="I29" s="80">
        <v>90</v>
      </c>
      <c r="GI29" s="41"/>
      <c r="GJ29" s="41"/>
    </row>
    <row r="30" spans="1:193" x14ac:dyDescent="0.35">
      <c r="A30" s="40" t="s">
        <v>21</v>
      </c>
      <c r="C30" s="80">
        <v>460</v>
      </c>
      <c r="D30" s="80">
        <v>80</v>
      </c>
      <c r="E30" s="80">
        <v>150</v>
      </c>
      <c r="F30" s="80">
        <v>250</v>
      </c>
      <c r="G30" s="80">
        <v>290</v>
      </c>
      <c r="H30" s="80">
        <v>50</v>
      </c>
      <c r="I30" s="80">
        <v>90</v>
      </c>
      <c r="GI30" s="41"/>
      <c r="GJ30" s="41"/>
    </row>
    <row r="31" spans="1:193" x14ac:dyDescent="0.35">
      <c r="A31" s="40" t="s">
        <v>22</v>
      </c>
      <c r="C31" s="80">
        <v>500</v>
      </c>
      <c r="D31" s="80">
        <v>100</v>
      </c>
      <c r="E31" s="80">
        <v>170</v>
      </c>
      <c r="F31" s="80">
        <v>270</v>
      </c>
      <c r="G31" s="80">
        <v>340</v>
      </c>
      <c r="H31" s="80">
        <v>70</v>
      </c>
      <c r="I31" s="80">
        <v>140</v>
      </c>
      <c r="GI31" s="41"/>
      <c r="GJ31" s="41"/>
    </row>
    <row r="32" spans="1:193" x14ac:dyDescent="0.35">
      <c r="A32" s="40" t="s">
        <v>23</v>
      </c>
      <c r="C32" s="80">
        <v>510</v>
      </c>
      <c r="D32" s="80">
        <v>90</v>
      </c>
      <c r="E32" s="80">
        <v>170</v>
      </c>
      <c r="F32" s="80">
        <v>270</v>
      </c>
      <c r="G32" s="80">
        <v>340</v>
      </c>
      <c r="H32" s="80">
        <v>70</v>
      </c>
      <c r="I32" s="80">
        <v>110</v>
      </c>
      <c r="GI32" s="41"/>
      <c r="GJ32" s="41"/>
    </row>
    <row r="33" spans="1:192" x14ac:dyDescent="0.35">
      <c r="A33" s="40" t="s">
        <v>24</v>
      </c>
      <c r="C33" s="80">
        <v>460</v>
      </c>
      <c r="D33" s="80">
        <v>60</v>
      </c>
      <c r="E33" s="80">
        <v>140</v>
      </c>
      <c r="F33" s="80">
        <v>230</v>
      </c>
      <c r="G33" s="80">
        <v>340</v>
      </c>
      <c r="H33" s="80">
        <v>60</v>
      </c>
      <c r="I33" s="80">
        <v>120</v>
      </c>
      <c r="GI33" s="41"/>
      <c r="GJ33" s="41"/>
    </row>
    <row r="34" spans="1:192" x14ac:dyDescent="0.35">
      <c r="A34" s="40" t="s">
        <v>25</v>
      </c>
      <c r="C34" s="80">
        <v>530</v>
      </c>
      <c r="D34" s="80">
        <v>80</v>
      </c>
      <c r="E34" s="80">
        <v>170</v>
      </c>
      <c r="F34" s="80">
        <v>250</v>
      </c>
      <c r="G34" s="80">
        <v>350</v>
      </c>
      <c r="H34" s="80">
        <v>50</v>
      </c>
      <c r="I34" s="80">
        <v>110</v>
      </c>
      <c r="GI34" s="41"/>
      <c r="GJ34" s="41"/>
    </row>
    <row r="35" spans="1:192" x14ac:dyDescent="0.35">
      <c r="A35" s="40" t="s">
        <v>26</v>
      </c>
      <c r="C35" s="80">
        <v>550</v>
      </c>
      <c r="D35" s="80">
        <v>100</v>
      </c>
      <c r="E35" s="80">
        <v>180</v>
      </c>
      <c r="F35" s="80">
        <v>270</v>
      </c>
      <c r="G35" s="80">
        <v>290</v>
      </c>
      <c r="H35" s="80">
        <v>40</v>
      </c>
      <c r="I35" s="80">
        <v>80</v>
      </c>
      <c r="GI35" s="41"/>
      <c r="GJ35" s="41"/>
    </row>
    <row r="36" spans="1:192" x14ac:dyDescent="0.35">
      <c r="A36" s="40" t="s">
        <v>27</v>
      </c>
      <c r="C36" s="80">
        <v>510</v>
      </c>
      <c r="D36" s="80">
        <v>80</v>
      </c>
      <c r="E36" s="80">
        <v>150</v>
      </c>
      <c r="F36" s="80">
        <v>250</v>
      </c>
      <c r="G36" s="80">
        <v>340</v>
      </c>
      <c r="H36" s="80">
        <v>70</v>
      </c>
      <c r="I36" s="80">
        <v>120</v>
      </c>
      <c r="GI36" s="41"/>
      <c r="GJ36" s="41"/>
    </row>
    <row r="37" spans="1:192" x14ac:dyDescent="0.35">
      <c r="A37" s="40" t="s">
        <v>28</v>
      </c>
      <c r="C37" s="80">
        <v>510</v>
      </c>
      <c r="D37" s="80">
        <v>80</v>
      </c>
      <c r="E37" s="80">
        <v>130</v>
      </c>
      <c r="F37" s="80">
        <v>220</v>
      </c>
      <c r="G37" s="80">
        <v>300</v>
      </c>
      <c r="H37" s="80">
        <v>40</v>
      </c>
      <c r="I37" s="80">
        <v>80</v>
      </c>
      <c r="GI37" s="41"/>
      <c r="GJ37" s="41"/>
    </row>
    <row r="38" spans="1:192" x14ac:dyDescent="0.35">
      <c r="A38" s="40" t="s">
        <v>29</v>
      </c>
      <c r="C38" s="80">
        <v>510</v>
      </c>
      <c r="D38" s="80">
        <v>70</v>
      </c>
      <c r="E38" s="80">
        <v>160</v>
      </c>
      <c r="F38" s="80">
        <v>230</v>
      </c>
      <c r="G38" s="80">
        <v>330</v>
      </c>
      <c r="H38" s="80">
        <v>40</v>
      </c>
      <c r="I38" s="80">
        <v>80</v>
      </c>
      <c r="GI38" s="41"/>
      <c r="GJ38" s="41"/>
    </row>
    <row r="39" spans="1:192" x14ac:dyDescent="0.35">
      <c r="A39" s="40" t="s">
        <v>30</v>
      </c>
      <c r="C39" s="80">
        <v>440</v>
      </c>
      <c r="D39" s="80">
        <v>60</v>
      </c>
      <c r="E39" s="80">
        <v>120</v>
      </c>
      <c r="F39" s="80">
        <v>190</v>
      </c>
      <c r="G39" s="80">
        <v>330</v>
      </c>
      <c r="H39" s="80">
        <v>40</v>
      </c>
      <c r="I39" s="80">
        <v>80</v>
      </c>
      <c r="GI39" s="41"/>
      <c r="GJ39" s="41"/>
    </row>
    <row r="40" spans="1:192" x14ac:dyDescent="0.35">
      <c r="A40" s="40" t="s">
        <v>31</v>
      </c>
      <c r="C40" s="80">
        <v>470</v>
      </c>
      <c r="D40" s="80">
        <v>60</v>
      </c>
      <c r="E40" s="80">
        <v>120</v>
      </c>
      <c r="F40" s="80">
        <v>210</v>
      </c>
      <c r="G40" s="80">
        <v>310</v>
      </c>
      <c r="H40" s="80">
        <v>40</v>
      </c>
      <c r="I40" s="80">
        <v>70</v>
      </c>
      <c r="GI40" s="41"/>
      <c r="GJ40" s="41"/>
    </row>
    <row r="41" spans="1:192" x14ac:dyDescent="0.35">
      <c r="A41" s="40" t="s">
        <v>32</v>
      </c>
      <c r="C41" s="80">
        <v>430</v>
      </c>
      <c r="D41" s="80">
        <v>50</v>
      </c>
      <c r="E41" s="80">
        <v>90</v>
      </c>
      <c r="F41" s="80">
        <v>150</v>
      </c>
      <c r="G41" s="80">
        <v>320</v>
      </c>
      <c r="H41" s="80">
        <v>50</v>
      </c>
      <c r="I41" s="80">
        <v>80</v>
      </c>
      <c r="GI41" s="41"/>
      <c r="GJ41" s="41"/>
    </row>
    <row r="42" spans="1:192" x14ac:dyDescent="0.35">
      <c r="A42" s="40" t="s">
        <v>33</v>
      </c>
      <c r="C42" s="80">
        <v>430</v>
      </c>
      <c r="D42" s="80">
        <v>40</v>
      </c>
      <c r="E42" s="80">
        <v>100</v>
      </c>
      <c r="F42" s="80">
        <v>160</v>
      </c>
      <c r="G42" s="80">
        <v>310</v>
      </c>
      <c r="H42" s="80">
        <v>40</v>
      </c>
      <c r="I42" s="80">
        <v>80</v>
      </c>
      <c r="GI42" s="41"/>
      <c r="GJ42" s="41"/>
    </row>
    <row r="43" spans="1:192" x14ac:dyDescent="0.35">
      <c r="A43" s="40" t="s">
        <v>34</v>
      </c>
      <c r="C43" s="80">
        <v>400</v>
      </c>
      <c r="D43" s="80">
        <v>40</v>
      </c>
      <c r="E43" s="80">
        <v>80</v>
      </c>
      <c r="F43" s="80">
        <v>140</v>
      </c>
      <c r="G43" s="80">
        <v>290</v>
      </c>
      <c r="H43" s="80">
        <v>30</v>
      </c>
      <c r="I43" s="80">
        <v>60</v>
      </c>
      <c r="GI43" s="41"/>
      <c r="GJ43" s="41"/>
    </row>
    <row r="44" spans="1:192" x14ac:dyDescent="0.35">
      <c r="A44" s="40" t="s">
        <v>35</v>
      </c>
      <c r="C44" s="80">
        <v>350</v>
      </c>
      <c r="D44" s="80">
        <v>30</v>
      </c>
      <c r="E44" s="80">
        <v>60</v>
      </c>
      <c r="F44" s="80">
        <v>120</v>
      </c>
      <c r="G44" s="80">
        <v>230</v>
      </c>
      <c r="H44" s="80">
        <v>20</v>
      </c>
      <c r="I44" s="80">
        <v>50</v>
      </c>
      <c r="GI44" s="41"/>
      <c r="GJ44" s="41"/>
    </row>
    <row r="45" spans="1:192" x14ac:dyDescent="0.35">
      <c r="A45" s="40" t="s">
        <v>36</v>
      </c>
      <c r="C45" s="80">
        <v>300</v>
      </c>
      <c r="D45" s="80">
        <v>20</v>
      </c>
      <c r="E45" s="80">
        <v>50</v>
      </c>
      <c r="F45" s="80">
        <v>80</v>
      </c>
      <c r="G45" s="80">
        <v>230</v>
      </c>
      <c r="H45" s="80">
        <v>20</v>
      </c>
      <c r="I45" s="80">
        <v>40</v>
      </c>
      <c r="GI45" s="41"/>
      <c r="GJ45" s="41"/>
    </row>
    <row r="46" spans="1:192" x14ac:dyDescent="0.35">
      <c r="A46" s="40" t="s">
        <v>37</v>
      </c>
      <c r="C46" s="80">
        <v>310</v>
      </c>
      <c r="D46" s="80">
        <v>30</v>
      </c>
      <c r="E46" s="80">
        <v>70</v>
      </c>
      <c r="F46" s="80">
        <v>110</v>
      </c>
      <c r="G46" s="80">
        <v>280</v>
      </c>
      <c r="H46" s="80">
        <v>20</v>
      </c>
      <c r="I46" s="80">
        <v>40</v>
      </c>
      <c r="GI46" s="41"/>
      <c r="GJ46" s="41"/>
    </row>
    <row r="47" spans="1:192" x14ac:dyDescent="0.35">
      <c r="A47" s="36"/>
      <c r="B47" s="36"/>
      <c r="C47" s="36"/>
      <c r="D47" s="36"/>
      <c r="E47" s="36"/>
      <c r="F47" s="36"/>
      <c r="G47" s="36"/>
      <c r="H47" s="36"/>
      <c r="I47" s="36"/>
    </row>
    <row r="48" spans="1:192" ht="14.5" customHeight="1" x14ac:dyDescent="0.35">
      <c r="A48" s="40" t="s">
        <v>38</v>
      </c>
      <c r="B48" s="46"/>
      <c r="C48" s="46"/>
      <c r="D48" s="46"/>
      <c r="E48" s="46"/>
      <c r="F48" s="46"/>
      <c r="G48" s="46"/>
      <c r="H48" s="46"/>
      <c r="I48" s="46"/>
    </row>
    <row r="49" spans="1:218" ht="14.5" customHeight="1" x14ac:dyDescent="0.35">
      <c r="A49" s="122" t="s">
        <v>317</v>
      </c>
      <c r="B49" s="40"/>
      <c r="C49" s="41"/>
      <c r="D49" s="41"/>
      <c r="E49" s="41"/>
      <c r="G49" s="41"/>
      <c r="J49" s="41"/>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row>
    <row r="50" spans="1:218" ht="14.5" customHeight="1" x14ac:dyDescent="0.35">
      <c r="A50" s="122" t="s">
        <v>314</v>
      </c>
      <c r="GK50" s="40"/>
      <c r="GL50" s="40"/>
      <c r="GM50" s="40"/>
      <c r="GN50" s="40"/>
      <c r="GO50" s="40"/>
      <c r="GP50" s="40"/>
      <c r="GQ50" s="40"/>
      <c r="GR50" s="40"/>
      <c r="GS50" s="40"/>
      <c r="GT50" s="40"/>
      <c r="GU50" s="40"/>
      <c r="GV50" s="40"/>
      <c r="GW50" s="40"/>
      <c r="GX50" s="40"/>
      <c r="GY50" s="40"/>
      <c r="GZ50" s="40"/>
      <c r="HA50" s="40"/>
      <c r="HB50" s="40"/>
      <c r="HC50" s="40"/>
      <c r="HD50" s="40"/>
      <c r="HE50" s="40"/>
      <c r="HF50" s="40"/>
      <c r="HG50" s="40"/>
    </row>
    <row r="51" spans="1:218" ht="14.5" customHeight="1" x14ac:dyDescent="0.35">
      <c r="A51" s="40" t="s">
        <v>41</v>
      </c>
    </row>
    <row r="52" spans="1:218" ht="14.5" customHeight="1" x14ac:dyDescent="0.35">
      <c r="A52" s="40" t="s">
        <v>42</v>
      </c>
    </row>
    <row r="53" spans="1:218" ht="14.5" customHeight="1" x14ac:dyDescent="0.35">
      <c r="A53" s="122" t="s">
        <v>315</v>
      </c>
    </row>
    <row r="54" spans="1:218" ht="14.5" customHeight="1" x14ac:dyDescent="0.35">
      <c r="A54" s="122"/>
    </row>
  </sheetData>
  <mergeCells count="1">
    <mergeCell ref="A2:I2"/>
  </mergeCells>
  <pageMargins left="0.7" right="0.7" top="0.75" bottom="0.75" header="0.3" footer="0.3"/>
  <pageSetup paperSize="9" scale="83"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J54"/>
  <sheetViews>
    <sheetView showGridLines="0" zoomScaleNormal="100" workbookViewId="0"/>
  </sheetViews>
  <sheetFormatPr defaultColWidth="10.7265625" defaultRowHeight="14.5" x14ac:dyDescent="0.35"/>
  <cols>
    <col min="1" max="1" width="18.453125" customWidth="1"/>
    <col min="2" max="2" width="1.7265625" customWidth="1"/>
    <col min="3" max="3" width="12.453125" customWidth="1"/>
    <col min="4" max="6" width="12.26953125" customWidth="1"/>
    <col min="7" max="7" width="11.26953125" customWidth="1"/>
    <col min="8" max="9" width="12.26953125" customWidth="1"/>
    <col min="257" max="257" width="18.453125" customWidth="1"/>
    <col min="258" max="258" width="1.7265625" customWidth="1"/>
    <col min="259" max="259" width="12.453125" customWidth="1"/>
    <col min="260" max="262" width="12.26953125" customWidth="1"/>
    <col min="263" max="263" width="11.26953125" customWidth="1"/>
    <col min="264" max="265" width="12.26953125" customWidth="1"/>
    <col min="513" max="513" width="18.453125" customWidth="1"/>
    <col min="514" max="514" width="1.7265625" customWidth="1"/>
    <col min="515" max="515" width="12.453125" customWidth="1"/>
    <col min="516" max="518" width="12.26953125" customWidth="1"/>
    <col min="519" max="519" width="11.26953125" customWidth="1"/>
    <col min="520" max="521" width="12.26953125" customWidth="1"/>
    <col min="769" max="769" width="18.453125" customWidth="1"/>
    <col min="770" max="770" width="1.7265625" customWidth="1"/>
    <col min="771" max="771" width="12.453125" customWidth="1"/>
    <col min="772" max="774" width="12.26953125" customWidth="1"/>
    <col min="775" max="775" width="11.26953125" customWidth="1"/>
    <col min="776" max="777" width="12.26953125" customWidth="1"/>
    <col min="1025" max="1025" width="18.453125" customWidth="1"/>
    <col min="1026" max="1026" width="1.7265625" customWidth="1"/>
    <col min="1027" max="1027" width="12.453125" customWidth="1"/>
    <col min="1028" max="1030" width="12.26953125" customWidth="1"/>
    <col min="1031" max="1031" width="11.26953125" customWidth="1"/>
    <col min="1032" max="1033" width="12.26953125" customWidth="1"/>
    <col min="1281" max="1281" width="18.453125" customWidth="1"/>
    <col min="1282" max="1282" width="1.7265625" customWidth="1"/>
    <col min="1283" max="1283" width="12.453125" customWidth="1"/>
    <col min="1284" max="1286" width="12.26953125" customWidth="1"/>
    <col min="1287" max="1287" width="11.26953125" customWidth="1"/>
    <col min="1288" max="1289" width="12.26953125" customWidth="1"/>
    <col min="1537" max="1537" width="18.453125" customWidth="1"/>
    <col min="1538" max="1538" width="1.7265625" customWidth="1"/>
    <col min="1539" max="1539" width="12.453125" customWidth="1"/>
    <col min="1540" max="1542" width="12.26953125" customWidth="1"/>
    <col min="1543" max="1543" width="11.26953125" customWidth="1"/>
    <col min="1544" max="1545" width="12.26953125" customWidth="1"/>
    <col min="1793" max="1793" width="18.453125" customWidth="1"/>
    <col min="1794" max="1794" width="1.7265625" customWidth="1"/>
    <col min="1795" max="1795" width="12.453125" customWidth="1"/>
    <col min="1796" max="1798" width="12.26953125" customWidth="1"/>
    <col min="1799" max="1799" width="11.26953125" customWidth="1"/>
    <col min="1800" max="1801" width="12.26953125" customWidth="1"/>
    <col min="2049" max="2049" width="18.453125" customWidth="1"/>
    <col min="2050" max="2050" width="1.7265625" customWidth="1"/>
    <col min="2051" max="2051" width="12.453125" customWidth="1"/>
    <col min="2052" max="2054" width="12.26953125" customWidth="1"/>
    <col min="2055" max="2055" width="11.26953125" customWidth="1"/>
    <col min="2056" max="2057" width="12.26953125" customWidth="1"/>
    <col min="2305" max="2305" width="18.453125" customWidth="1"/>
    <col min="2306" max="2306" width="1.7265625" customWidth="1"/>
    <col min="2307" max="2307" width="12.453125" customWidth="1"/>
    <col min="2308" max="2310" width="12.26953125" customWidth="1"/>
    <col min="2311" max="2311" width="11.26953125" customWidth="1"/>
    <col min="2312" max="2313" width="12.26953125" customWidth="1"/>
    <col min="2561" max="2561" width="18.453125" customWidth="1"/>
    <col min="2562" max="2562" width="1.7265625" customWidth="1"/>
    <col min="2563" max="2563" width="12.453125" customWidth="1"/>
    <col min="2564" max="2566" width="12.26953125" customWidth="1"/>
    <col min="2567" max="2567" width="11.26953125" customWidth="1"/>
    <col min="2568" max="2569" width="12.26953125" customWidth="1"/>
    <col min="2817" max="2817" width="18.453125" customWidth="1"/>
    <col min="2818" max="2818" width="1.7265625" customWidth="1"/>
    <col min="2819" max="2819" width="12.453125" customWidth="1"/>
    <col min="2820" max="2822" width="12.26953125" customWidth="1"/>
    <col min="2823" max="2823" width="11.26953125" customWidth="1"/>
    <col min="2824" max="2825" width="12.26953125" customWidth="1"/>
    <col min="3073" max="3073" width="18.453125" customWidth="1"/>
    <col min="3074" max="3074" width="1.7265625" customWidth="1"/>
    <col min="3075" max="3075" width="12.453125" customWidth="1"/>
    <col min="3076" max="3078" width="12.26953125" customWidth="1"/>
    <col min="3079" max="3079" width="11.26953125" customWidth="1"/>
    <col min="3080" max="3081" width="12.26953125" customWidth="1"/>
    <col min="3329" max="3329" width="18.453125" customWidth="1"/>
    <col min="3330" max="3330" width="1.7265625" customWidth="1"/>
    <col min="3331" max="3331" width="12.453125" customWidth="1"/>
    <col min="3332" max="3334" width="12.26953125" customWidth="1"/>
    <col min="3335" max="3335" width="11.26953125" customWidth="1"/>
    <col min="3336" max="3337" width="12.26953125" customWidth="1"/>
    <col min="3585" max="3585" width="18.453125" customWidth="1"/>
    <col min="3586" max="3586" width="1.7265625" customWidth="1"/>
    <col min="3587" max="3587" width="12.453125" customWidth="1"/>
    <col min="3588" max="3590" width="12.26953125" customWidth="1"/>
    <col min="3591" max="3591" width="11.26953125" customWidth="1"/>
    <col min="3592" max="3593" width="12.26953125" customWidth="1"/>
    <col min="3841" max="3841" width="18.453125" customWidth="1"/>
    <col min="3842" max="3842" width="1.7265625" customWidth="1"/>
    <col min="3843" max="3843" width="12.453125" customWidth="1"/>
    <col min="3844" max="3846" width="12.26953125" customWidth="1"/>
    <col min="3847" max="3847" width="11.26953125" customWidth="1"/>
    <col min="3848" max="3849" width="12.26953125" customWidth="1"/>
    <col min="4097" max="4097" width="18.453125" customWidth="1"/>
    <col min="4098" max="4098" width="1.7265625" customWidth="1"/>
    <col min="4099" max="4099" width="12.453125" customWidth="1"/>
    <col min="4100" max="4102" width="12.26953125" customWidth="1"/>
    <col min="4103" max="4103" width="11.26953125" customWidth="1"/>
    <col min="4104" max="4105" width="12.26953125" customWidth="1"/>
    <col min="4353" max="4353" width="18.453125" customWidth="1"/>
    <col min="4354" max="4354" width="1.7265625" customWidth="1"/>
    <col min="4355" max="4355" width="12.453125" customWidth="1"/>
    <col min="4356" max="4358" width="12.26953125" customWidth="1"/>
    <col min="4359" max="4359" width="11.26953125" customWidth="1"/>
    <col min="4360" max="4361" width="12.26953125" customWidth="1"/>
    <col min="4609" max="4609" width="18.453125" customWidth="1"/>
    <col min="4610" max="4610" width="1.7265625" customWidth="1"/>
    <col min="4611" max="4611" width="12.453125" customWidth="1"/>
    <col min="4612" max="4614" width="12.26953125" customWidth="1"/>
    <col min="4615" max="4615" width="11.26953125" customWidth="1"/>
    <col min="4616" max="4617" width="12.26953125" customWidth="1"/>
    <col min="4865" max="4865" width="18.453125" customWidth="1"/>
    <col min="4866" max="4866" width="1.7265625" customWidth="1"/>
    <col min="4867" max="4867" width="12.453125" customWidth="1"/>
    <col min="4868" max="4870" width="12.26953125" customWidth="1"/>
    <col min="4871" max="4871" width="11.26953125" customWidth="1"/>
    <col min="4872" max="4873" width="12.26953125" customWidth="1"/>
    <col min="5121" max="5121" width="18.453125" customWidth="1"/>
    <col min="5122" max="5122" width="1.7265625" customWidth="1"/>
    <col min="5123" max="5123" width="12.453125" customWidth="1"/>
    <col min="5124" max="5126" width="12.26953125" customWidth="1"/>
    <col min="5127" max="5127" width="11.26953125" customWidth="1"/>
    <col min="5128" max="5129" width="12.26953125" customWidth="1"/>
    <col min="5377" max="5377" width="18.453125" customWidth="1"/>
    <col min="5378" max="5378" width="1.7265625" customWidth="1"/>
    <col min="5379" max="5379" width="12.453125" customWidth="1"/>
    <col min="5380" max="5382" width="12.26953125" customWidth="1"/>
    <col min="5383" max="5383" width="11.26953125" customWidth="1"/>
    <col min="5384" max="5385" width="12.26953125" customWidth="1"/>
    <col min="5633" max="5633" width="18.453125" customWidth="1"/>
    <col min="5634" max="5634" width="1.7265625" customWidth="1"/>
    <col min="5635" max="5635" width="12.453125" customWidth="1"/>
    <col min="5636" max="5638" width="12.26953125" customWidth="1"/>
    <col min="5639" max="5639" width="11.26953125" customWidth="1"/>
    <col min="5640" max="5641" width="12.26953125" customWidth="1"/>
    <col min="5889" max="5889" width="18.453125" customWidth="1"/>
    <col min="5890" max="5890" width="1.7265625" customWidth="1"/>
    <col min="5891" max="5891" width="12.453125" customWidth="1"/>
    <col min="5892" max="5894" width="12.26953125" customWidth="1"/>
    <col min="5895" max="5895" width="11.26953125" customWidth="1"/>
    <col min="5896" max="5897" width="12.26953125" customWidth="1"/>
    <col min="6145" max="6145" width="18.453125" customWidth="1"/>
    <col min="6146" max="6146" width="1.7265625" customWidth="1"/>
    <col min="6147" max="6147" width="12.453125" customWidth="1"/>
    <col min="6148" max="6150" width="12.26953125" customWidth="1"/>
    <col min="6151" max="6151" width="11.26953125" customWidth="1"/>
    <col min="6152" max="6153" width="12.26953125" customWidth="1"/>
    <col min="6401" max="6401" width="18.453125" customWidth="1"/>
    <col min="6402" max="6402" width="1.7265625" customWidth="1"/>
    <col min="6403" max="6403" width="12.453125" customWidth="1"/>
    <col min="6404" max="6406" width="12.26953125" customWidth="1"/>
    <col min="6407" max="6407" width="11.26953125" customWidth="1"/>
    <col min="6408" max="6409" width="12.26953125" customWidth="1"/>
    <col min="6657" max="6657" width="18.453125" customWidth="1"/>
    <col min="6658" max="6658" width="1.7265625" customWidth="1"/>
    <col min="6659" max="6659" width="12.453125" customWidth="1"/>
    <col min="6660" max="6662" width="12.26953125" customWidth="1"/>
    <col min="6663" max="6663" width="11.26953125" customWidth="1"/>
    <col min="6664" max="6665" width="12.26953125" customWidth="1"/>
    <col min="6913" max="6913" width="18.453125" customWidth="1"/>
    <col min="6914" max="6914" width="1.7265625" customWidth="1"/>
    <col min="6915" max="6915" width="12.453125" customWidth="1"/>
    <col min="6916" max="6918" width="12.26953125" customWidth="1"/>
    <col min="6919" max="6919" width="11.26953125" customWidth="1"/>
    <col min="6920" max="6921" width="12.26953125" customWidth="1"/>
    <col min="7169" max="7169" width="18.453125" customWidth="1"/>
    <col min="7170" max="7170" width="1.7265625" customWidth="1"/>
    <col min="7171" max="7171" width="12.453125" customWidth="1"/>
    <col min="7172" max="7174" width="12.26953125" customWidth="1"/>
    <col min="7175" max="7175" width="11.26953125" customWidth="1"/>
    <col min="7176" max="7177" width="12.26953125" customWidth="1"/>
    <col min="7425" max="7425" width="18.453125" customWidth="1"/>
    <col min="7426" max="7426" width="1.7265625" customWidth="1"/>
    <col min="7427" max="7427" width="12.453125" customWidth="1"/>
    <col min="7428" max="7430" width="12.26953125" customWidth="1"/>
    <col min="7431" max="7431" width="11.26953125" customWidth="1"/>
    <col min="7432" max="7433" width="12.26953125" customWidth="1"/>
    <col min="7681" max="7681" width="18.453125" customWidth="1"/>
    <col min="7682" max="7682" width="1.7265625" customWidth="1"/>
    <col min="7683" max="7683" width="12.453125" customWidth="1"/>
    <col min="7684" max="7686" width="12.26953125" customWidth="1"/>
    <col min="7687" max="7687" width="11.26953125" customWidth="1"/>
    <col min="7688" max="7689" width="12.26953125" customWidth="1"/>
    <col min="7937" max="7937" width="18.453125" customWidth="1"/>
    <col min="7938" max="7938" width="1.7265625" customWidth="1"/>
    <col min="7939" max="7939" width="12.453125" customWidth="1"/>
    <col min="7940" max="7942" width="12.26953125" customWidth="1"/>
    <col min="7943" max="7943" width="11.26953125" customWidth="1"/>
    <col min="7944" max="7945" width="12.26953125" customWidth="1"/>
    <col min="8193" max="8193" width="18.453125" customWidth="1"/>
    <col min="8194" max="8194" width="1.7265625" customWidth="1"/>
    <col min="8195" max="8195" width="12.453125" customWidth="1"/>
    <col min="8196" max="8198" width="12.26953125" customWidth="1"/>
    <col min="8199" max="8199" width="11.26953125" customWidth="1"/>
    <col min="8200" max="8201" width="12.26953125" customWidth="1"/>
    <col min="8449" max="8449" width="18.453125" customWidth="1"/>
    <col min="8450" max="8450" width="1.7265625" customWidth="1"/>
    <col min="8451" max="8451" width="12.453125" customWidth="1"/>
    <col min="8452" max="8454" width="12.26953125" customWidth="1"/>
    <col min="8455" max="8455" width="11.26953125" customWidth="1"/>
    <col min="8456" max="8457" width="12.26953125" customWidth="1"/>
    <col min="8705" max="8705" width="18.453125" customWidth="1"/>
    <col min="8706" max="8706" width="1.7265625" customWidth="1"/>
    <col min="8707" max="8707" width="12.453125" customWidth="1"/>
    <col min="8708" max="8710" width="12.26953125" customWidth="1"/>
    <col min="8711" max="8711" width="11.26953125" customWidth="1"/>
    <col min="8712" max="8713" width="12.26953125" customWidth="1"/>
    <col min="8961" max="8961" width="18.453125" customWidth="1"/>
    <col min="8962" max="8962" width="1.7265625" customWidth="1"/>
    <col min="8963" max="8963" width="12.453125" customWidth="1"/>
    <col min="8964" max="8966" width="12.26953125" customWidth="1"/>
    <col min="8967" max="8967" width="11.26953125" customWidth="1"/>
    <col min="8968" max="8969" width="12.26953125" customWidth="1"/>
    <col min="9217" max="9217" width="18.453125" customWidth="1"/>
    <col min="9218" max="9218" width="1.7265625" customWidth="1"/>
    <col min="9219" max="9219" width="12.453125" customWidth="1"/>
    <col min="9220" max="9222" width="12.26953125" customWidth="1"/>
    <col min="9223" max="9223" width="11.26953125" customWidth="1"/>
    <col min="9224" max="9225" width="12.26953125" customWidth="1"/>
    <col min="9473" max="9473" width="18.453125" customWidth="1"/>
    <col min="9474" max="9474" width="1.7265625" customWidth="1"/>
    <col min="9475" max="9475" width="12.453125" customWidth="1"/>
    <col min="9476" max="9478" width="12.26953125" customWidth="1"/>
    <col min="9479" max="9479" width="11.26953125" customWidth="1"/>
    <col min="9480" max="9481" width="12.26953125" customWidth="1"/>
    <col min="9729" max="9729" width="18.453125" customWidth="1"/>
    <col min="9730" max="9730" width="1.7265625" customWidth="1"/>
    <col min="9731" max="9731" width="12.453125" customWidth="1"/>
    <col min="9732" max="9734" width="12.26953125" customWidth="1"/>
    <col min="9735" max="9735" width="11.26953125" customWidth="1"/>
    <col min="9736" max="9737" width="12.26953125" customWidth="1"/>
    <col min="9985" max="9985" width="18.453125" customWidth="1"/>
    <col min="9986" max="9986" width="1.7265625" customWidth="1"/>
    <col min="9987" max="9987" width="12.453125" customWidth="1"/>
    <col min="9988" max="9990" width="12.26953125" customWidth="1"/>
    <col min="9991" max="9991" width="11.26953125" customWidth="1"/>
    <col min="9992" max="9993" width="12.26953125" customWidth="1"/>
    <col min="10241" max="10241" width="18.453125" customWidth="1"/>
    <col min="10242" max="10242" width="1.7265625" customWidth="1"/>
    <col min="10243" max="10243" width="12.453125" customWidth="1"/>
    <col min="10244" max="10246" width="12.26953125" customWidth="1"/>
    <col min="10247" max="10247" width="11.26953125" customWidth="1"/>
    <col min="10248" max="10249" width="12.26953125" customWidth="1"/>
    <col min="10497" max="10497" width="18.453125" customWidth="1"/>
    <col min="10498" max="10498" width="1.7265625" customWidth="1"/>
    <col min="10499" max="10499" width="12.453125" customWidth="1"/>
    <col min="10500" max="10502" width="12.26953125" customWidth="1"/>
    <col min="10503" max="10503" width="11.26953125" customWidth="1"/>
    <col min="10504" max="10505" width="12.26953125" customWidth="1"/>
    <col min="10753" max="10753" width="18.453125" customWidth="1"/>
    <col min="10754" max="10754" width="1.7265625" customWidth="1"/>
    <col min="10755" max="10755" width="12.453125" customWidth="1"/>
    <col min="10756" max="10758" width="12.26953125" customWidth="1"/>
    <col min="10759" max="10759" width="11.26953125" customWidth="1"/>
    <col min="10760" max="10761" width="12.26953125" customWidth="1"/>
    <col min="11009" max="11009" width="18.453125" customWidth="1"/>
    <col min="11010" max="11010" width="1.7265625" customWidth="1"/>
    <col min="11011" max="11011" width="12.453125" customWidth="1"/>
    <col min="11012" max="11014" width="12.26953125" customWidth="1"/>
    <col min="11015" max="11015" width="11.26953125" customWidth="1"/>
    <col min="11016" max="11017" width="12.26953125" customWidth="1"/>
    <col min="11265" max="11265" width="18.453125" customWidth="1"/>
    <col min="11266" max="11266" width="1.7265625" customWidth="1"/>
    <col min="11267" max="11267" width="12.453125" customWidth="1"/>
    <col min="11268" max="11270" width="12.26953125" customWidth="1"/>
    <col min="11271" max="11271" width="11.26953125" customWidth="1"/>
    <col min="11272" max="11273" width="12.26953125" customWidth="1"/>
    <col min="11521" max="11521" width="18.453125" customWidth="1"/>
    <col min="11522" max="11522" width="1.7265625" customWidth="1"/>
    <col min="11523" max="11523" width="12.453125" customWidth="1"/>
    <col min="11524" max="11526" width="12.26953125" customWidth="1"/>
    <col min="11527" max="11527" width="11.26953125" customWidth="1"/>
    <col min="11528" max="11529" width="12.26953125" customWidth="1"/>
    <col min="11777" max="11777" width="18.453125" customWidth="1"/>
    <col min="11778" max="11778" width="1.7265625" customWidth="1"/>
    <col min="11779" max="11779" width="12.453125" customWidth="1"/>
    <col min="11780" max="11782" width="12.26953125" customWidth="1"/>
    <col min="11783" max="11783" width="11.26953125" customWidth="1"/>
    <col min="11784" max="11785" width="12.26953125" customWidth="1"/>
    <col min="12033" max="12033" width="18.453125" customWidth="1"/>
    <col min="12034" max="12034" width="1.7265625" customWidth="1"/>
    <col min="12035" max="12035" width="12.453125" customWidth="1"/>
    <col min="12036" max="12038" width="12.26953125" customWidth="1"/>
    <col min="12039" max="12039" width="11.26953125" customWidth="1"/>
    <col min="12040" max="12041" width="12.26953125" customWidth="1"/>
    <col min="12289" max="12289" width="18.453125" customWidth="1"/>
    <col min="12290" max="12290" width="1.7265625" customWidth="1"/>
    <col min="12291" max="12291" width="12.453125" customWidth="1"/>
    <col min="12292" max="12294" width="12.26953125" customWidth="1"/>
    <col min="12295" max="12295" width="11.26953125" customWidth="1"/>
    <col min="12296" max="12297" width="12.26953125" customWidth="1"/>
    <col min="12545" max="12545" width="18.453125" customWidth="1"/>
    <col min="12546" max="12546" width="1.7265625" customWidth="1"/>
    <col min="12547" max="12547" width="12.453125" customWidth="1"/>
    <col min="12548" max="12550" width="12.26953125" customWidth="1"/>
    <col min="12551" max="12551" width="11.26953125" customWidth="1"/>
    <col min="12552" max="12553" width="12.26953125" customWidth="1"/>
    <col min="12801" max="12801" width="18.453125" customWidth="1"/>
    <col min="12802" max="12802" width="1.7265625" customWidth="1"/>
    <col min="12803" max="12803" width="12.453125" customWidth="1"/>
    <col min="12804" max="12806" width="12.26953125" customWidth="1"/>
    <col min="12807" max="12807" width="11.26953125" customWidth="1"/>
    <col min="12808" max="12809" width="12.26953125" customWidth="1"/>
    <col min="13057" max="13057" width="18.453125" customWidth="1"/>
    <col min="13058" max="13058" width="1.7265625" customWidth="1"/>
    <col min="13059" max="13059" width="12.453125" customWidth="1"/>
    <col min="13060" max="13062" width="12.26953125" customWidth="1"/>
    <col min="13063" max="13063" width="11.26953125" customWidth="1"/>
    <col min="13064" max="13065" width="12.26953125" customWidth="1"/>
    <col min="13313" max="13313" width="18.453125" customWidth="1"/>
    <col min="13314" max="13314" width="1.7265625" customWidth="1"/>
    <col min="13315" max="13315" width="12.453125" customWidth="1"/>
    <col min="13316" max="13318" width="12.26953125" customWidth="1"/>
    <col min="13319" max="13319" width="11.26953125" customWidth="1"/>
    <col min="13320" max="13321" width="12.26953125" customWidth="1"/>
    <col min="13569" max="13569" width="18.453125" customWidth="1"/>
    <col min="13570" max="13570" width="1.7265625" customWidth="1"/>
    <col min="13571" max="13571" width="12.453125" customWidth="1"/>
    <col min="13572" max="13574" width="12.26953125" customWidth="1"/>
    <col min="13575" max="13575" width="11.26953125" customWidth="1"/>
    <col min="13576" max="13577" width="12.26953125" customWidth="1"/>
    <col min="13825" max="13825" width="18.453125" customWidth="1"/>
    <col min="13826" max="13826" width="1.7265625" customWidth="1"/>
    <col min="13827" max="13827" width="12.453125" customWidth="1"/>
    <col min="13828" max="13830" width="12.26953125" customWidth="1"/>
    <col min="13831" max="13831" width="11.26953125" customWidth="1"/>
    <col min="13832" max="13833" width="12.26953125" customWidth="1"/>
    <col min="14081" max="14081" width="18.453125" customWidth="1"/>
    <col min="14082" max="14082" width="1.7265625" customWidth="1"/>
    <col min="14083" max="14083" width="12.453125" customWidth="1"/>
    <col min="14084" max="14086" width="12.26953125" customWidth="1"/>
    <col min="14087" max="14087" width="11.26953125" customWidth="1"/>
    <col min="14088" max="14089" width="12.26953125" customWidth="1"/>
    <col min="14337" max="14337" width="18.453125" customWidth="1"/>
    <col min="14338" max="14338" width="1.7265625" customWidth="1"/>
    <col min="14339" max="14339" width="12.453125" customWidth="1"/>
    <col min="14340" max="14342" width="12.26953125" customWidth="1"/>
    <col min="14343" max="14343" width="11.26953125" customWidth="1"/>
    <col min="14344" max="14345" width="12.26953125" customWidth="1"/>
    <col min="14593" max="14593" width="18.453125" customWidth="1"/>
    <col min="14594" max="14594" width="1.7265625" customWidth="1"/>
    <col min="14595" max="14595" width="12.453125" customWidth="1"/>
    <col min="14596" max="14598" width="12.26953125" customWidth="1"/>
    <col min="14599" max="14599" width="11.26953125" customWidth="1"/>
    <col min="14600" max="14601" width="12.26953125" customWidth="1"/>
    <col min="14849" max="14849" width="18.453125" customWidth="1"/>
    <col min="14850" max="14850" width="1.7265625" customWidth="1"/>
    <col min="14851" max="14851" width="12.453125" customWidth="1"/>
    <col min="14852" max="14854" width="12.26953125" customWidth="1"/>
    <col min="14855" max="14855" width="11.26953125" customWidth="1"/>
    <col min="14856" max="14857" width="12.26953125" customWidth="1"/>
    <col min="15105" max="15105" width="18.453125" customWidth="1"/>
    <col min="15106" max="15106" width="1.7265625" customWidth="1"/>
    <col min="15107" max="15107" width="12.453125" customWidth="1"/>
    <col min="15108" max="15110" width="12.26953125" customWidth="1"/>
    <col min="15111" max="15111" width="11.26953125" customWidth="1"/>
    <col min="15112" max="15113" width="12.26953125" customWidth="1"/>
    <col min="15361" max="15361" width="18.453125" customWidth="1"/>
    <col min="15362" max="15362" width="1.7265625" customWidth="1"/>
    <col min="15363" max="15363" width="12.453125" customWidth="1"/>
    <col min="15364" max="15366" width="12.26953125" customWidth="1"/>
    <col min="15367" max="15367" width="11.26953125" customWidth="1"/>
    <col min="15368" max="15369" width="12.26953125" customWidth="1"/>
    <col min="15617" max="15617" width="18.453125" customWidth="1"/>
    <col min="15618" max="15618" width="1.7265625" customWidth="1"/>
    <col min="15619" max="15619" width="12.453125" customWidth="1"/>
    <col min="15620" max="15622" width="12.26953125" customWidth="1"/>
    <col min="15623" max="15623" width="11.26953125" customWidth="1"/>
    <col min="15624" max="15625" width="12.26953125" customWidth="1"/>
    <col min="15873" max="15873" width="18.453125" customWidth="1"/>
    <col min="15874" max="15874" width="1.7265625" customWidth="1"/>
    <col min="15875" max="15875" width="12.453125" customWidth="1"/>
    <col min="15876" max="15878" width="12.26953125" customWidth="1"/>
    <col min="15879" max="15879" width="11.26953125" customWidth="1"/>
    <col min="15880" max="15881" width="12.26953125" customWidth="1"/>
    <col min="16129" max="16129" width="18.453125" customWidth="1"/>
    <col min="16130" max="16130" width="1.7265625" customWidth="1"/>
    <col min="16131" max="16131" width="12.453125" customWidth="1"/>
    <col min="16132" max="16134" width="12.26953125" customWidth="1"/>
    <col min="16135" max="16135" width="11.26953125" customWidth="1"/>
    <col min="16136" max="16137" width="12.26953125" customWidth="1"/>
  </cols>
  <sheetData>
    <row r="1" spans="1:198" x14ac:dyDescent="0.35">
      <c r="A1" s="49" t="s">
        <v>0</v>
      </c>
      <c r="B1" s="49"/>
      <c r="C1" s="51"/>
      <c r="D1" s="51"/>
      <c r="E1" s="51"/>
      <c r="F1" s="51"/>
      <c r="G1" s="51"/>
      <c r="H1" s="51"/>
      <c r="I1" s="51"/>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row>
    <row r="2" spans="1:198" ht="25.5" customHeight="1" x14ac:dyDescent="0.35">
      <c r="A2" s="209" t="s">
        <v>318</v>
      </c>
      <c r="B2" s="210"/>
      <c r="C2" s="210"/>
      <c r="D2" s="210"/>
      <c r="E2" s="210"/>
      <c r="F2" s="210"/>
      <c r="G2" s="210"/>
      <c r="H2" s="210"/>
      <c r="I2" s="21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row>
    <row r="3" spans="1:198" x14ac:dyDescent="0.35">
      <c r="A3" s="46"/>
      <c r="B3" s="46"/>
      <c r="C3" s="77" t="s">
        <v>254</v>
      </c>
      <c r="D3" s="36"/>
      <c r="E3" s="36"/>
      <c r="F3" s="36"/>
      <c r="G3" s="77" t="s">
        <v>255</v>
      </c>
      <c r="H3" s="36"/>
      <c r="I3" s="36"/>
    </row>
    <row r="4" spans="1:198" ht="22.5" customHeight="1" x14ac:dyDescent="0.35">
      <c r="A4" s="40"/>
      <c r="B4" s="40"/>
      <c r="C4" s="63" t="s">
        <v>1</v>
      </c>
      <c r="D4" s="121" t="s">
        <v>312</v>
      </c>
      <c r="E4" s="70"/>
      <c r="F4" s="70"/>
      <c r="G4" s="63" t="s">
        <v>1</v>
      </c>
      <c r="H4" s="121" t="s">
        <v>312</v>
      </c>
      <c r="I4" s="70"/>
      <c r="GJ4" s="41"/>
    </row>
    <row r="5" spans="1:198" ht="23.25" customHeight="1" x14ac:dyDescent="0.35">
      <c r="A5" s="38"/>
      <c r="B5" s="38"/>
      <c r="C5" s="38"/>
      <c r="D5" s="50" t="s">
        <v>2</v>
      </c>
      <c r="E5" s="50" t="s">
        <v>3</v>
      </c>
      <c r="F5" s="50" t="s">
        <v>4</v>
      </c>
      <c r="G5" s="50"/>
      <c r="H5" s="50" t="s">
        <v>2</v>
      </c>
      <c r="I5" s="50" t="s">
        <v>3</v>
      </c>
      <c r="GI5" s="41"/>
      <c r="GJ5" s="41"/>
    </row>
    <row r="6" spans="1:198" x14ac:dyDescent="0.35">
      <c r="D6" s="46"/>
      <c r="E6" s="46"/>
      <c r="F6" s="46"/>
      <c r="H6" s="46"/>
      <c r="I6" s="46"/>
      <c r="GI6" s="41"/>
      <c r="GJ6" s="41"/>
    </row>
    <row r="7" spans="1:198" x14ac:dyDescent="0.35">
      <c r="C7" s="66" t="s">
        <v>5</v>
      </c>
      <c r="D7" s="46"/>
      <c r="E7" s="46"/>
      <c r="F7" s="46"/>
      <c r="H7" s="46"/>
      <c r="I7" s="46"/>
      <c r="GI7" s="41"/>
      <c r="GJ7" s="41"/>
    </row>
    <row r="8" spans="1:198" x14ac:dyDescent="0.35">
      <c r="C8" s="64"/>
      <c r="D8" s="76"/>
      <c r="E8" s="76"/>
      <c r="F8" s="76"/>
      <c r="G8" s="64"/>
      <c r="H8" s="76"/>
      <c r="I8" s="76"/>
      <c r="GI8" s="41"/>
      <c r="GJ8" s="41"/>
    </row>
    <row r="9" spans="1:198" x14ac:dyDescent="0.35">
      <c r="C9" s="64"/>
      <c r="D9" s="76"/>
      <c r="E9" s="76"/>
      <c r="F9" s="76"/>
      <c r="G9" s="64"/>
      <c r="H9" s="76"/>
      <c r="I9" s="76"/>
      <c r="GI9" s="41"/>
      <c r="GJ9" s="41"/>
    </row>
    <row r="10" spans="1:198" x14ac:dyDescent="0.35">
      <c r="A10" s="39" t="s">
        <v>1</v>
      </c>
      <c r="C10" s="81">
        <v>1900</v>
      </c>
      <c r="D10" s="81">
        <v>330</v>
      </c>
      <c r="E10" s="81">
        <v>670</v>
      </c>
      <c r="F10" s="81">
        <v>1070</v>
      </c>
      <c r="G10" s="81">
        <v>1690</v>
      </c>
      <c r="H10" s="81">
        <v>320</v>
      </c>
      <c r="I10" s="81">
        <v>610</v>
      </c>
      <c r="J10" s="35"/>
      <c r="K10" s="35"/>
      <c r="L10" s="35"/>
      <c r="M10" s="35"/>
      <c r="N10" s="35"/>
      <c r="O10" s="35"/>
      <c r="Q10" s="35"/>
      <c r="GK10" s="40"/>
      <c r="GL10" s="40"/>
      <c r="GM10" s="40"/>
      <c r="GN10" s="40"/>
      <c r="GO10" s="40"/>
      <c r="GP10" s="40"/>
    </row>
    <row r="11" spans="1:198" x14ac:dyDescent="0.35">
      <c r="C11" s="81"/>
      <c r="D11" s="81"/>
      <c r="E11" s="81"/>
      <c r="F11" s="81"/>
      <c r="G11" s="81"/>
      <c r="H11" s="81"/>
      <c r="I11" s="81"/>
      <c r="GI11" s="41"/>
      <c r="GJ11" s="41"/>
    </row>
    <row r="12" spans="1:198" x14ac:dyDescent="0.35">
      <c r="A12" s="39" t="s">
        <v>6</v>
      </c>
      <c r="C12" s="81"/>
      <c r="D12" s="81"/>
      <c r="E12" s="81"/>
      <c r="F12" s="81"/>
      <c r="G12" s="81"/>
      <c r="H12" s="81"/>
      <c r="I12" s="81"/>
      <c r="GI12" s="41"/>
      <c r="GJ12" s="41"/>
    </row>
    <row r="13" spans="1:198" x14ac:dyDescent="0.35">
      <c r="A13" s="40" t="s">
        <v>7</v>
      </c>
      <c r="C13" s="81">
        <v>20</v>
      </c>
      <c r="D13" s="81">
        <v>10</v>
      </c>
      <c r="E13" s="81">
        <v>10</v>
      </c>
      <c r="F13" s="81">
        <v>20</v>
      </c>
      <c r="G13" s="81">
        <v>10</v>
      </c>
      <c r="H13" s="81">
        <v>0</v>
      </c>
      <c r="I13" s="81">
        <v>10</v>
      </c>
      <c r="GI13" s="41"/>
      <c r="GJ13" s="41"/>
    </row>
    <row r="14" spans="1:198" x14ac:dyDescent="0.35">
      <c r="A14" s="40" t="s">
        <v>8</v>
      </c>
      <c r="C14" s="81">
        <v>140</v>
      </c>
      <c r="D14" s="81">
        <v>40</v>
      </c>
      <c r="E14" s="81">
        <v>80</v>
      </c>
      <c r="F14" s="81">
        <v>110</v>
      </c>
      <c r="G14" s="81">
        <v>150</v>
      </c>
      <c r="H14" s="81">
        <v>50</v>
      </c>
      <c r="I14" s="81">
        <v>90</v>
      </c>
      <c r="GI14" s="41"/>
      <c r="GJ14" s="41"/>
    </row>
    <row r="15" spans="1:198" x14ac:dyDescent="0.35">
      <c r="A15" s="40" t="s">
        <v>9</v>
      </c>
      <c r="C15" s="81">
        <v>220</v>
      </c>
      <c r="D15" s="81">
        <v>60</v>
      </c>
      <c r="E15" s="81">
        <v>100</v>
      </c>
      <c r="F15" s="81">
        <v>150</v>
      </c>
      <c r="G15" s="81">
        <v>210</v>
      </c>
      <c r="H15" s="81">
        <v>50</v>
      </c>
      <c r="I15" s="81">
        <v>110</v>
      </c>
      <c r="GI15" s="41"/>
      <c r="GJ15" s="41"/>
    </row>
    <row r="16" spans="1:198" x14ac:dyDescent="0.35">
      <c r="A16" s="40" t="s">
        <v>10</v>
      </c>
      <c r="C16" s="81">
        <v>240</v>
      </c>
      <c r="D16" s="81">
        <v>50</v>
      </c>
      <c r="E16" s="81">
        <v>100</v>
      </c>
      <c r="F16" s="81">
        <v>160</v>
      </c>
      <c r="G16" s="81">
        <v>210</v>
      </c>
      <c r="H16" s="81">
        <v>40</v>
      </c>
      <c r="I16" s="81">
        <v>70</v>
      </c>
      <c r="GI16" s="41"/>
      <c r="GJ16" s="41"/>
    </row>
    <row r="17" spans="1:193" x14ac:dyDescent="0.35">
      <c r="A17" s="40" t="s">
        <v>11</v>
      </c>
      <c r="C17" s="81">
        <v>220</v>
      </c>
      <c r="D17" s="81">
        <v>40</v>
      </c>
      <c r="E17" s="81">
        <v>70</v>
      </c>
      <c r="F17" s="81">
        <v>130</v>
      </c>
      <c r="G17" s="81">
        <v>180</v>
      </c>
      <c r="H17" s="81">
        <v>40</v>
      </c>
      <c r="I17" s="81">
        <v>80</v>
      </c>
      <c r="GI17" s="41"/>
      <c r="GJ17" s="41"/>
    </row>
    <row r="18" spans="1:193" x14ac:dyDescent="0.35">
      <c r="A18" s="40" t="s">
        <v>12</v>
      </c>
      <c r="C18" s="81">
        <v>150</v>
      </c>
      <c r="D18" s="81">
        <v>40</v>
      </c>
      <c r="E18" s="81">
        <v>70</v>
      </c>
      <c r="F18" s="81">
        <v>100</v>
      </c>
      <c r="G18" s="81">
        <v>140</v>
      </c>
      <c r="H18" s="81">
        <v>20</v>
      </c>
      <c r="I18" s="81">
        <v>40</v>
      </c>
      <c r="GI18" s="41"/>
      <c r="GJ18" s="41"/>
    </row>
    <row r="19" spans="1:193" x14ac:dyDescent="0.35">
      <c r="A19" s="40" t="s">
        <v>13</v>
      </c>
      <c r="C19" s="81">
        <v>170</v>
      </c>
      <c r="D19" s="81">
        <v>30</v>
      </c>
      <c r="E19" s="81">
        <v>60</v>
      </c>
      <c r="F19" s="81">
        <v>90</v>
      </c>
      <c r="G19" s="81">
        <v>160</v>
      </c>
      <c r="H19" s="81">
        <v>30</v>
      </c>
      <c r="I19" s="81">
        <v>60</v>
      </c>
      <c r="GF19" s="41"/>
      <c r="GG19" s="41"/>
      <c r="GH19" s="41"/>
      <c r="GI19" s="41"/>
      <c r="GJ19" s="41"/>
    </row>
    <row r="20" spans="1:193" x14ac:dyDescent="0.35">
      <c r="A20" s="40" t="s">
        <v>14</v>
      </c>
      <c r="C20" s="81">
        <v>240</v>
      </c>
      <c r="D20" s="81">
        <v>30</v>
      </c>
      <c r="E20" s="81">
        <v>70</v>
      </c>
      <c r="F20" s="81">
        <v>120</v>
      </c>
      <c r="G20" s="81">
        <v>200</v>
      </c>
      <c r="H20" s="81">
        <v>30</v>
      </c>
      <c r="I20" s="81">
        <v>50</v>
      </c>
      <c r="GF20" s="41"/>
      <c r="GG20" s="41"/>
      <c r="GH20" s="41"/>
      <c r="GI20" s="41"/>
      <c r="GJ20" s="41"/>
    </row>
    <row r="21" spans="1:193" x14ac:dyDescent="0.35">
      <c r="A21" s="40" t="s">
        <v>15</v>
      </c>
      <c r="C21" s="81">
        <v>250</v>
      </c>
      <c r="D21" s="81">
        <v>30</v>
      </c>
      <c r="E21" s="81">
        <v>70</v>
      </c>
      <c r="F21" s="81">
        <v>120</v>
      </c>
      <c r="G21" s="81">
        <v>230</v>
      </c>
      <c r="H21" s="81">
        <v>30</v>
      </c>
      <c r="I21" s="81">
        <v>60</v>
      </c>
      <c r="GF21" s="41"/>
      <c r="GG21" s="41"/>
      <c r="GH21" s="41"/>
      <c r="GI21" s="41"/>
      <c r="GJ21" s="41"/>
    </row>
    <row r="22" spans="1:193" x14ac:dyDescent="0.35">
      <c r="A22" s="89" t="s">
        <v>44</v>
      </c>
      <c r="C22" s="81">
        <v>240</v>
      </c>
      <c r="D22" s="81">
        <v>10</v>
      </c>
      <c r="E22" s="81">
        <v>40</v>
      </c>
      <c r="F22" s="81">
        <v>80</v>
      </c>
      <c r="G22" s="81">
        <v>210</v>
      </c>
      <c r="H22" s="81">
        <v>20</v>
      </c>
      <c r="I22" s="81">
        <v>50</v>
      </c>
      <c r="GF22" s="41"/>
      <c r="GG22" s="41"/>
      <c r="GH22" s="41"/>
      <c r="GI22" s="41"/>
      <c r="GJ22" s="41"/>
    </row>
    <row r="23" spans="1:193" x14ac:dyDescent="0.35">
      <c r="C23" s="81"/>
      <c r="D23" s="81"/>
      <c r="E23" s="81"/>
      <c r="F23" s="81"/>
      <c r="G23" s="81"/>
      <c r="H23" s="81"/>
      <c r="I23" s="81"/>
      <c r="GF23" s="41"/>
      <c r="GG23" s="41"/>
      <c r="GH23" s="41"/>
      <c r="GI23" s="41"/>
      <c r="GJ23" s="41"/>
    </row>
    <row r="24" spans="1:193" x14ac:dyDescent="0.35">
      <c r="A24" s="40" t="s">
        <v>16</v>
      </c>
      <c r="C24" s="81">
        <v>490</v>
      </c>
      <c r="D24" s="81">
        <v>40</v>
      </c>
      <c r="E24" s="81">
        <v>110</v>
      </c>
      <c r="F24" s="81">
        <v>200</v>
      </c>
      <c r="G24" s="81">
        <v>440</v>
      </c>
      <c r="H24" s="81">
        <v>50</v>
      </c>
      <c r="I24" s="81">
        <v>110</v>
      </c>
      <c r="GK24" s="40"/>
    </row>
    <row r="25" spans="1:193" x14ac:dyDescent="0.35">
      <c r="C25" s="81"/>
      <c r="D25" s="81"/>
      <c r="E25" s="81"/>
      <c r="F25" s="81"/>
      <c r="G25" s="81"/>
      <c r="H25" s="81"/>
      <c r="I25" s="81"/>
      <c r="GF25" s="41"/>
      <c r="GG25" s="41"/>
      <c r="GH25" s="41"/>
      <c r="GI25" s="41"/>
      <c r="GJ25" s="41"/>
    </row>
    <row r="26" spans="1:193" x14ac:dyDescent="0.35">
      <c r="A26" s="40" t="s">
        <v>17</v>
      </c>
      <c r="C26" s="81">
        <v>30</v>
      </c>
      <c r="D26" s="81">
        <v>10</v>
      </c>
      <c r="E26" s="81">
        <v>10</v>
      </c>
      <c r="F26" s="81">
        <v>10</v>
      </c>
      <c r="G26" s="81">
        <v>30</v>
      </c>
      <c r="H26" s="81">
        <v>10</v>
      </c>
      <c r="I26" s="81">
        <v>10</v>
      </c>
      <c r="GI26" s="41"/>
      <c r="GJ26" s="41"/>
    </row>
    <row r="27" spans="1:193" x14ac:dyDescent="0.35">
      <c r="A27" s="40" t="s">
        <v>18</v>
      </c>
      <c r="C27" s="81">
        <v>30</v>
      </c>
      <c r="D27" s="81">
        <v>0</v>
      </c>
      <c r="E27" s="81">
        <v>10</v>
      </c>
      <c r="F27" s="81">
        <v>10</v>
      </c>
      <c r="G27" s="81">
        <v>30</v>
      </c>
      <c r="H27" s="81">
        <v>10</v>
      </c>
      <c r="I27" s="81">
        <v>10</v>
      </c>
      <c r="GI27" s="41"/>
      <c r="GJ27" s="41"/>
    </row>
    <row r="28" spans="1:193" x14ac:dyDescent="0.35">
      <c r="A28" s="40" t="s">
        <v>19</v>
      </c>
      <c r="C28" s="81">
        <v>40</v>
      </c>
      <c r="D28" s="81">
        <v>10</v>
      </c>
      <c r="E28" s="81">
        <v>10</v>
      </c>
      <c r="F28" s="81">
        <v>20</v>
      </c>
      <c r="G28" s="81">
        <v>30</v>
      </c>
      <c r="H28" s="81">
        <v>0</v>
      </c>
      <c r="I28" s="81">
        <v>10</v>
      </c>
      <c r="GI28" s="41"/>
      <c r="GJ28" s="41"/>
    </row>
    <row r="29" spans="1:193" x14ac:dyDescent="0.35">
      <c r="A29" s="40" t="s">
        <v>20</v>
      </c>
      <c r="C29" s="81">
        <v>40</v>
      </c>
      <c r="D29" s="81">
        <v>10</v>
      </c>
      <c r="E29" s="81">
        <v>20</v>
      </c>
      <c r="F29" s="81">
        <v>30</v>
      </c>
      <c r="G29" s="81">
        <v>40</v>
      </c>
      <c r="H29" s="81">
        <v>10</v>
      </c>
      <c r="I29" s="81">
        <v>20</v>
      </c>
      <c r="GI29" s="41"/>
      <c r="GJ29" s="41"/>
    </row>
    <row r="30" spans="1:193" x14ac:dyDescent="0.35">
      <c r="A30" s="40" t="s">
        <v>21</v>
      </c>
      <c r="C30" s="81">
        <v>40</v>
      </c>
      <c r="D30" s="81">
        <v>10</v>
      </c>
      <c r="E30" s="81">
        <v>10</v>
      </c>
      <c r="F30" s="81">
        <v>20</v>
      </c>
      <c r="G30" s="81">
        <v>30</v>
      </c>
      <c r="H30" s="81">
        <v>0</v>
      </c>
      <c r="I30" s="81">
        <v>10</v>
      </c>
      <c r="GI30" s="41"/>
      <c r="GJ30" s="41"/>
    </row>
    <row r="31" spans="1:193" x14ac:dyDescent="0.35">
      <c r="A31" s="40" t="s">
        <v>22</v>
      </c>
      <c r="C31" s="81">
        <v>40</v>
      </c>
      <c r="D31" s="81">
        <v>10</v>
      </c>
      <c r="E31" s="81">
        <v>10</v>
      </c>
      <c r="F31" s="81">
        <v>20</v>
      </c>
      <c r="G31" s="81">
        <v>40</v>
      </c>
      <c r="H31" s="81">
        <v>10</v>
      </c>
      <c r="I31" s="81">
        <v>10</v>
      </c>
      <c r="GI31" s="41"/>
      <c r="GJ31" s="41"/>
    </row>
    <row r="32" spans="1:193" x14ac:dyDescent="0.35">
      <c r="A32" s="40" t="s">
        <v>23</v>
      </c>
      <c r="C32" s="81">
        <v>50</v>
      </c>
      <c r="D32" s="81">
        <v>10</v>
      </c>
      <c r="E32" s="81">
        <v>20</v>
      </c>
      <c r="F32" s="81">
        <v>20</v>
      </c>
      <c r="G32" s="81">
        <v>50</v>
      </c>
      <c r="H32" s="81">
        <v>10</v>
      </c>
      <c r="I32" s="81">
        <v>10</v>
      </c>
      <c r="GI32" s="41"/>
      <c r="GJ32" s="41"/>
    </row>
    <row r="33" spans="1:192" x14ac:dyDescent="0.35">
      <c r="A33" s="40" t="s">
        <v>24</v>
      </c>
      <c r="C33" s="81">
        <v>50</v>
      </c>
      <c r="D33" s="81">
        <v>10</v>
      </c>
      <c r="E33" s="81">
        <v>10</v>
      </c>
      <c r="F33" s="81">
        <v>20</v>
      </c>
      <c r="G33" s="81">
        <v>30</v>
      </c>
      <c r="H33" s="81">
        <v>0</v>
      </c>
      <c r="I33" s="81">
        <v>10</v>
      </c>
      <c r="GI33" s="41"/>
      <c r="GJ33" s="41"/>
    </row>
    <row r="34" spans="1:192" x14ac:dyDescent="0.35">
      <c r="A34" s="40" t="s">
        <v>25</v>
      </c>
      <c r="C34" s="81">
        <v>60</v>
      </c>
      <c r="D34" s="81">
        <v>10</v>
      </c>
      <c r="E34" s="81">
        <v>20</v>
      </c>
      <c r="F34" s="81">
        <v>30</v>
      </c>
      <c r="G34" s="81">
        <v>40</v>
      </c>
      <c r="H34" s="81">
        <v>10</v>
      </c>
      <c r="I34" s="81">
        <v>10</v>
      </c>
      <c r="GI34" s="41"/>
      <c r="GJ34" s="41"/>
    </row>
    <row r="35" spans="1:192" x14ac:dyDescent="0.35">
      <c r="A35" s="40" t="s">
        <v>26</v>
      </c>
      <c r="C35" s="81">
        <v>40</v>
      </c>
      <c r="D35" s="81">
        <v>0</v>
      </c>
      <c r="E35" s="81">
        <v>10</v>
      </c>
      <c r="F35" s="81">
        <v>20</v>
      </c>
      <c r="G35" s="81">
        <v>40</v>
      </c>
      <c r="H35" s="81">
        <v>0</v>
      </c>
      <c r="I35" s="81">
        <v>10</v>
      </c>
      <c r="GI35" s="41"/>
      <c r="GJ35" s="41"/>
    </row>
    <row r="36" spans="1:192" x14ac:dyDescent="0.35">
      <c r="A36" s="40" t="s">
        <v>27</v>
      </c>
      <c r="C36" s="81">
        <v>60</v>
      </c>
      <c r="D36" s="81">
        <v>10</v>
      </c>
      <c r="E36" s="81">
        <v>20</v>
      </c>
      <c r="F36" s="81">
        <v>30</v>
      </c>
      <c r="G36" s="81">
        <v>50</v>
      </c>
      <c r="H36" s="81">
        <v>10</v>
      </c>
      <c r="I36" s="81">
        <v>20</v>
      </c>
      <c r="GI36" s="41"/>
      <c r="GJ36" s="41"/>
    </row>
    <row r="37" spans="1:192" x14ac:dyDescent="0.35">
      <c r="A37" s="40" t="s">
        <v>28</v>
      </c>
      <c r="C37" s="81">
        <v>60</v>
      </c>
      <c r="D37" s="81">
        <v>10</v>
      </c>
      <c r="E37" s="81">
        <v>10</v>
      </c>
      <c r="F37" s="81">
        <v>30</v>
      </c>
      <c r="G37" s="81">
        <v>40</v>
      </c>
      <c r="H37" s="81">
        <v>10</v>
      </c>
      <c r="I37" s="81">
        <v>10</v>
      </c>
      <c r="GI37" s="41"/>
      <c r="GJ37" s="41"/>
    </row>
    <row r="38" spans="1:192" x14ac:dyDescent="0.35">
      <c r="A38" s="40" t="s">
        <v>29</v>
      </c>
      <c r="C38" s="81">
        <v>50</v>
      </c>
      <c r="D38" s="81">
        <v>10</v>
      </c>
      <c r="E38" s="81">
        <v>10</v>
      </c>
      <c r="F38" s="81">
        <v>30</v>
      </c>
      <c r="G38" s="81">
        <v>50</v>
      </c>
      <c r="H38" s="81">
        <v>10</v>
      </c>
      <c r="I38" s="81">
        <v>10</v>
      </c>
      <c r="GI38" s="41"/>
      <c r="GJ38" s="41"/>
    </row>
    <row r="39" spans="1:192" x14ac:dyDescent="0.35">
      <c r="A39" s="40" t="s">
        <v>30</v>
      </c>
      <c r="C39" s="81">
        <v>50</v>
      </c>
      <c r="D39" s="81">
        <v>0</v>
      </c>
      <c r="E39" s="81">
        <v>10</v>
      </c>
      <c r="F39" s="81">
        <v>20</v>
      </c>
      <c r="G39" s="81">
        <v>50</v>
      </c>
      <c r="H39" s="81">
        <v>10</v>
      </c>
      <c r="I39" s="81">
        <v>10</v>
      </c>
      <c r="GI39" s="41"/>
      <c r="GJ39" s="41"/>
    </row>
    <row r="40" spans="1:192" x14ac:dyDescent="0.35">
      <c r="A40" s="40" t="s">
        <v>31</v>
      </c>
      <c r="C40" s="81">
        <v>40</v>
      </c>
      <c r="D40" s="81">
        <v>10</v>
      </c>
      <c r="E40" s="81">
        <v>10</v>
      </c>
      <c r="F40" s="81">
        <v>10</v>
      </c>
      <c r="G40" s="81">
        <v>50</v>
      </c>
      <c r="H40" s="81">
        <v>10</v>
      </c>
      <c r="I40" s="81">
        <v>10</v>
      </c>
      <c r="GI40" s="41"/>
      <c r="GJ40" s="41"/>
    </row>
    <row r="41" spans="1:192" x14ac:dyDescent="0.35">
      <c r="A41" s="40" t="s">
        <v>32</v>
      </c>
      <c r="C41" s="81">
        <v>60</v>
      </c>
      <c r="D41" s="81">
        <v>0</v>
      </c>
      <c r="E41" s="81">
        <v>20</v>
      </c>
      <c r="F41" s="81">
        <v>30</v>
      </c>
      <c r="G41" s="81">
        <v>50</v>
      </c>
      <c r="H41" s="81">
        <v>10</v>
      </c>
      <c r="I41" s="81">
        <v>10</v>
      </c>
      <c r="GI41" s="41"/>
      <c r="GJ41" s="41"/>
    </row>
    <row r="42" spans="1:192" x14ac:dyDescent="0.35">
      <c r="A42" s="40" t="s">
        <v>33</v>
      </c>
      <c r="C42" s="81">
        <v>50</v>
      </c>
      <c r="D42" s="81">
        <v>0</v>
      </c>
      <c r="E42" s="81">
        <v>10</v>
      </c>
      <c r="F42" s="81">
        <v>20</v>
      </c>
      <c r="G42" s="81">
        <v>40</v>
      </c>
      <c r="H42" s="81">
        <v>10</v>
      </c>
      <c r="I42" s="81">
        <v>10</v>
      </c>
      <c r="GI42" s="41"/>
      <c r="GJ42" s="41"/>
    </row>
    <row r="43" spans="1:192" x14ac:dyDescent="0.35">
      <c r="A43" s="40" t="s">
        <v>34</v>
      </c>
      <c r="C43" s="81">
        <v>30</v>
      </c>
      <c r="D43" s="81">
        <v>0</v>
      </c>
      <c r="E43" s="81">
        <v>10</v>
      </c>
      <c r="F43" s="81">
        <v>10</v>
      </c>
      <c r="G43" s="81">
        <v>30</v>
      </c>
      <c r="H43" s="81">
        <v>0</v>
      </c>
      <c r="I43" s="81">
        <v>10</v>
      </c>
      <c r="GI43" s="41"/>
      <c r="GJ43" s="41"/>
    </row>
    <row r="44" spans="1:192" x14ac:dyDescent="0.35">
      <c r="A44" s="40" t="s">
        <v>35</v>
      </c>
      <c r="C44" s="81">
        <v>40</v>
      </c>
      <c r="D44" s="81">
        <v>0</v>
      </c>
      <c r="E44" s="81">
        <v>0</v>
      </c>
      <c r="F44" s="81">
        <v>10</v>
      </c>
      <c r="G44" s="81">
        <v>30</v>
      </c>
      <c r="H44" s="81">
        <v>0</v>
      </c>
      <c r="I44" s="81">
        <v>10</v>
      </c>
      <c r="GI44" s="41"/>
      <c r="GJ44" s="41"/>
    </row>
    <row r="45" spans="1:192" x14ac:dyDescent="0.35">
      <c r="A45" s="40" t="s">
        <v>36</v>
      </c>
      <c r="C45" s="81">
        <v>30</v>
      </c>
      <c r="D45" s="81">
        <v>0</v>
      </c>
      <c r="E45" s="81">
        <v>0</v>
      </c>
      <c r="F45" s="81">
        <v>10</v>
      </c>
      <c r="G45" s="81">
        <v>20</v>
      </c>
      <c r="H45" s="81">
        <v>0</v>
      </c>
      <c r="I45" s="81">
        <v>10</v>
      </c>
      <c r="GI45" s="41"/>
      <c r="GJ45" s="41"/>
    </row>
    <row r="46" spans="1:192" x14ac:dyDescent="0.35">
      <c r="A46" s="40" t="s">
        <v>37</v>
      </c>
      <c r="C46" s="81">
        <v>30</v>
      </c>
      <c r="D46" s="81">
        <v>0</v>
      </c>
      <c r="E46" s="81">
        <v>0</v>
      </c>
      <c r="F46" s="81">
        <v>10</v>
      </c>
      <c r="G46" s="81">
        <v>30</v>
      </c>
      <c r="H46" s="81">
        <v>0</v>
      </c>
      <c r="I46" s="81">
        <v>10</v>
      </c>
      <c r="GI46" s="41"/>
      <c r="GJ46" s="41"/>
    </row>
    <row r="47" spans="1:192" x14ac:dyDescent="0.35">
      <c r="A47" s="36"/>
      <c r="B47" s="36"/>
      <c r="C47" s="36"/>
      <c r="D47" s="36"/>
      <c r="E47" s="36"/>
      <c r="F47" s="36"/>
      <c r="G47" s="36"/>
      <c r="H47" s="36"/>
      <c r="I47" s="36"/>
    </row>
    <row r="48" spans="1:192" ht="14.5" customHeight="1" x14ac:dyDescent="0.35">
      <c r="A48" s="40" t="s">
        <v>38</v>
      </c>
      <c r="B48" s="46"/>
      <c r="C48" s="46"/>
      <c r="D48" s="46"/>
      <c r="E48" s="46"/>
      <c r="F48" s="46"/>
      <c r="G48" s="46"/>
      <c r="H48" s="46"/>
      <c r="I48" s="46"/>
    </row>
    <row r="49" spans="1:218" ht="14.5" customHeight="1" x14ac:dyDescent="0.35">
      <c r="A49" s="122" t="s">
        <v>317</v>
      </c>
      <c r="B49" s="40"/>
      <c r="C49" s="41"/>
      <c r="D49" s="41"/>
      <c r="E49" s="41"/>
      <c r="G49" s="41"/>
      <c r="J49" s="41"/>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row>
    <row r="50" spans="1:218" ht="14.5" customHeight="1" x14ac:dyDescent="0.35">
      <c r="A50" s="122" t="s">
        <v>314</v>
      </c>
      <c r="GK50" s="40"/>
      <c r="GL50" s="40"/>
      <c r="GM50" s="40"/>
      <c r="GN50" s="40"/>
      <c r="GO50" s="40"/>
      <c r="GP50" s="40"/>
      <c r="GQ50" s="40"/>
      <c r="GR50" s="40"/>
      <c r="GS50" s="40"/>
      <c r="GT50" s="40"/>
      <c r="GU50" s="40"/>
      <c r="GV50" s="40"/>
      <c r="GW50" s="40"/>
      <c r="GX50" s="40"/>
      <c r="GY50" s="40"/>
      <c r="GZ50" s="40"/>
      <c r="HA50" s="40"/>
      <c r="HB50" s="40"/>
      <c r="HC50" s="40"/>
      <c r="HD50" s="40"/>
      <c r="HE50" s="40"/>
      <c r="HF50" s="40"/>
      <c r="HG50" s="40"/>
    </row>
    <row r="51" spans="1:218" ht="14.5" customHeight="1" x14ac:dyDescent="0.35">
      <c r="A51" s="40" t="s">
        <v>41</v>
      </c>
    </row>
    <row r="52" spans="1:218" ht="14.5" customHeight="1" x14ac:dyDescent="0.35">
      <c r="A52" s="40" t="s">
        <v>42</v>
      </c>
    </row>
    <row r="53" spans="1:218" ht="14.5" customHeight="1" x14ac:dyDescent="0.35">
      <c r="A53" s="122" t="s">
        <v>315</v>
      </c>
    </row>
    <row r="54" spans="1:218" ht="14.5" customHeight="1" x14ac:dyDescent="0.35">
      <c r="A54" s="122"/>
    </row>
  </sheetData>
  <mergeCells count="1">
    <mergeCell ref="A2:I2"/>
  </mergeCells>
  <pageMargins left="0.7" right="0.7" top="0.75" bottom="0.75" header="0.3" footer="0.3"/>
  <pageSetup paperSize="9" scale="83"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L39"/>
  <sheetViews>
    <sheetView showGridLines="0" zoomScaleNormal="100" workbookViewId="0"/>
  </sheetViews>
  <sheetFormatPr defaultColWidth="10.7265625" defaultRowHeight="14.5" x14ac:dyDescent="0.35"/>
  <cols>
    <col min="1" max="1" width="5.453125" customWidth="1"/>
    <col min="2" max="2" width="81.1796875" customWidth="1"/>
    <col min="3" max="3" width="16.81640625" customWidth="1"/>
    <col min="4" max="12" width="9.453125" customWidth="1"/>
    <col min="13" max="13" width="17.81640625" customWidth="1"/>
    <col min="253" max="253" width="15.54296875" customWidth="1"/>
    <col min="254" max="254" width="1.54296875" customWidth="1"/>
    <col min="255" max="255" width="10.54296875" customWidth="1"/>
    <col min="256" max="256" width="1.54296875" customWidth="1"/>
    <col min="257" max="268" width="9.453125" customWidth="1"/>
    <col min="509" max="509" width="15.54296875" customWidth="1"/>
    <col min="510" max="510" width="1.54296875" customWidth="1"/>
    <col min="511" max="511" width="10.54296875" customWidth="1"/>
    <col min="512" max="512" width="1.54296875" customWidth="1"/>
    <col min="513" max="524" width="9.453125" customWidth="1"/>
    <col min="765" max="765" width="15.54296875" customWidth="1"/>
    <col min="766" max="766" width="1.54296875" customWidth="1"/>
    <col min="767" max="767" width="10.54296875" customWidth="1"/>
    <col min="768" max="768" width="1.54296875" customWidth="1"/>
    <col min="769" max="780" width="9.453125" customWidth="1"/>
    <col min="1021" max="1021" width="15.54296875" customWidth="1"/>
    <col min="1022" max="1022" width="1.54296875" customWidth="1"/>
    <col min="1023" max="1023" width="10.54296875" customWidth="1"/>
    <col min="1024" max="1024" width="1.54296875" customWidth="1"/>
    <col min="1025" max="1036" width="9.453125" customWidth="1"/>
    <col min="1277" max="1277" width="15.54296875" customWidth="1"/>
    <col min="1278" max="1278" width="1.54296875" customWidth="1"/>
    <col min="1279" max="1279" width="10.54296875" customWidth="1"/>
    <col min="1280" max="1280" width="1.54296875" customWidth="1"/>
    <col min="1281" max="1292" width="9.453125" customWidth="1"/>
    <col min="1533" max="1533" width="15.54296875" customWidth="1"/>
    <col min="1534" max="1534" width="1.54296875" customWidth="1"/>
    <col min="1535" max="1535" width="10.54296875" customWidth="1"/>
    <col min="1536" max="1536" width="1.54296875" customWidth="1"/>
    <col min="1537" max="1548" width="9.453125" customWidth="1"/>
    <col min="1789" max="1789" width="15.54296875" customWidth="1"/>
    <col min="1790" max="1790" width="1.54296875" customWidth="1"/>
    <col min="1791" max="1791" width="10.54296875" customWidth="1"/>
    <col min="1792" max="1792" width="1.54296875" customWidth="1"/>
    <col min="1793" max="1804" width="9.453125" customWidth="1"/>
    <col min="2045" max="2045" width="15.54296875" customWidth="1"/>
    <col min="2046" max="2046" width="1.54296875" customWidth="1"/>
    <col min="2047" max="2047" width="10.54296875" customWidth="1"/>
    <col min="2048" max="2048" width="1.54296875" customWidth="1"/>
    <col min="2049" max="2060" width="9.453125" customWidth="1"/>
    <col min="2301" max="2301" width="15.54296875" customWidth="1"/>
    <col min="2302" max="2302" width="1.54296875" customWidth="1"/>
    <col min="2303" max="2303" width="10.54296875" customWidth="1"/>
    <col min="2304" max="2304" width="1.54296875" customWidth="1"/>
    <col min="2305" max="2316" width="9.453125" customWidth="1"/>
    <col min="2557" max="2557" width="15.54296875" customWidth="1"/>
    <col min="2558" max="2558" width="1.54296875" customWidth="1"/>
    <col min="2559" max="2559" width="10.54296875" customWidth="1"/>
    <col min="2560" max="2560" width="1.54296875" customWidth="1"/>
    <col min="2561" max="2572" width="9.453125" customWidth="1"/>
    <col min="2813" max="2813" width="15.54296875" customWidth="1"/>
    <col min="2814" max="2814" width="1.54296875" customWidth="1"/>
    <col min="2815" max="2815" width="10.54296875" customWidth="1"/>
    <col min="2816" max="2816" width="1.54296875" customWidth="1"/>
    <col min="2817" max="2828" width="9.453125" customWidth="1"/>
    <col min="3069" max="3069" width="15.54296875" customWidth="1"/>
    <col min="3070" max="3070" width="1.54296875" customWidth="1"/>
    <col min="3071" max="3071" width="10.54296875" customWidth="1"/>
    <col min="3072" max="3072" width="1.54296875" customWidth="1"/>
    <col min="3073" max="3084" width="9.453125" customWidth="1"/>
    <col min="3325" max="3325" width="15.54296875" customWidth="1"/>
    <col min="3326" max="3326" width="1.54296875" customWidth="1"/>
    <col min="3327" max="3327" width="10.54296875" customWidth="1"/>
    <col min="3328" max="3328" width="1.54296875" customWidth="1"/>
    <col min="3329" max="3340" width="9.453125" customWidth="1"/>
    <col min="3581" max="3581" width="15.54296875" customWidth="1"/>
    <col min="3582" max="3582" width="1.54296875" customWidth="1"/>
    <col min="3583" max="3583" width="10.54296875" customWidth="1"/>
    <col min="3584" max="3584" width="1.54296875" customWidth="1"/>
    <col min="3585" max="3596" width="9.453125" customWidth="1"/>
    <col min="3837" max="3837" width="15.54296875" customWidth="1"/>
    <col min="3838" max="3838" width="1.54296875" customWidth="1"/>
    <col min="3839" max="3839" width="10.54296875" customWidth="1"/>
    <col min="3840" max="3840" width="1.54296875" customWidth="1"/>
    <col min="3841" max="3852" width="9.453125" customWidth="1"/>
    <col min="4093" max="4093" width="15.54296875" customWidth="1"/>
    <col min="4094" max="4094" width="1.54296875" customWidth="1"/>
    <col min="4095" max="4095" width="10.54296875" customWidth="1"/>
    <col min="4096" max="4096" width="1.54296875" customWidth="1"/>
    <col min="4097" max="4108" width="9.453125" customWidth="1"/>
    <col min="4349" max="4349" width="15.54296875" customWidth="1"/>
    <col min="4350" max="4350" width="1.54296875" customWidth="1"/>
    <col min="4351" max="4351" width="10.54296875" customWidth="1"/>
    <col min="4352" max="4352" width="1.54296875" customWidth="1"/>
    <col min="4353" max="4364" width="9.453125" customWidth="1"/>
    <col min="4605" max="4605" width="15.54296875" customWidth="1"/>
    <col min="4606" max="4606" width="1.54296875" customWidth="1"/>
    <col min="4607" max="4607" width="10.54296875" customWidth="1"/>
    <col min="4608" max="4608" width="1.54296875" customWidth="1"/>
    <col min="4609" max="4620" width="9.453125" customWidth="1"/>
    <col min="4861" max="4861" width="15.54296875" customWidth="1"/>
    <col min="4862" max="4862" width="1.54296875" customWidth="1"/>
    <col min="4863" max="4863" width="10.54296875" customWidth="1"/>
    <col min="4864" max="4864" width="1.54296875" customWidth="1"/>
    <col min="4865" max="4876" width="9.453125" customWidth="1"/>
    <col min="5117" max="5117" width="15.54296875" customWidth="1"/>
    <col min="5118" max="5118" width="1.54296875" customWidth="1"/>
    <col min="5119" max="5119" width="10.54296875" customWidth="1"/>
    <col min="5120" max="5120" width="1.54296875" customWidth="1"/>
    <col min="5121" max="5132" width="9.453125" customWidth="1"/>
    <col min="5373" max="5373" width="15.54296875" customWidth="1"/>
    <col min="5374" max="5374" width="1.54296875" customWidth="1"/>
    <col min="5375" max="5375" width="10.54296875" customWidth="1"/>
    <col min="5376" max="5376" width="1.54296875" customWidth="1"/>
    <col min="5377" max="5388" width="9.453125" customWidth="1"/>
    <col min="5629" max="5629" width="15.54296875" customWidth="1"/>
    <col min="5630" max="5630" width="1.54296875" customWidth="1"/>
    <col min="5631" max="5631" width="10.54296875" customWidth="1"/>
    <col min="5632" max="5632" width="1.54296875" customWidth="1"/>
    <col min="5633" max="5644" width="9.453125" customWidth="1"/>
    <col min="5885" max="5885" width="15.54296875" customWidth="1"/>
    <col min="5886" max="5886" width="1.54296875" customWidth="1"/>
    <col min="5887" max="5887" width="10.54296875" customWidth="1"/>
    <col min="5888" max="5888" width="1.54296875" customWidth="1"/>
    <col min="5889" max="5900" width="9.453125" customWidth="1"/>
    <col min="6141" max="6141" width="15.54296875" customWidth="1"/>
    <col min="6142" max="6142" width="1.54296875" customWidth="1"/>
    <col min="6143" max="6143" width="10.54296875" customWidth="1"/>
    <col min="6144" max="6144" width="1.54296875" customWidth="1"/>
    <col min="6145" max="6156" width="9.453125" customWidth="1"/>
    <col min="6397" max="6397" width="15.54296875" customWidth="1"/>
    <col min="6398" max="6398" width="1.54296875" customWidth="1"/>
    <col min="6399" max="6399" width="10.54296875" customWidth="1"/>
    <col min="6400" max="6400" width="1.54296875" customWidth="1"/>
    <col min="6401" max="6412" width="9.453125" customWidth="1"/>
    <col min="6653" max="6653" width="15.54296875" customWidth="1"/>
    <col min="6654" max="6654" width="1.54296875" customWidth="1"/>
    <col min="6655" max="6655" width="10.54296875" customWidth="1"/>
    <col min="6656" max="6656" width="1.54296875" customWidth="1"/>
    <col min="6657" max="6668" width="9.453125" customWidth="1"/>
    <col min="6909" max="6909" width="15.54296875" customWidth="1"/>
    <col min="6910" max="6910" width="1.54296875" customWidth="1"/>
    <col min="6911" max="6911" width="10.54296875" customWidth="1"/>
    <col min="6912" max="6912" width="1.54296875" customWidth="1"/>
    <col min="6913" max="6924" width="9.453125" customWidth="1"/>
    <col min="7165" max="7165" width="15.54296875" customWidth="1"/>
    <col min="7166" max="7166" width="1.54296875" customWidth="1"/>
    <col min="7167" max="7167" width="10.54296875" customWidth="1"/>
    <col min="7168" max="7168" width="1.54296875" customWidth="1"/>
    <col min="7169" max="7180" width="9.453125" customWidth="1"/>
    <col min="7421" max="7421" width="15.54296875" customWidth="1"/>
    <col min="7422" max="7422" width="1.54296875" customWidth="1"/>
    <col min="7423" max="7423" width="10.54296875" customWidth="1"/>
    <col min="7424" max="7424" width="1.54296875" customWidth="1"/>
    <col min="7425" max="7436" width="9.453125" customWidth="1"/>
    <col min="7677" max="7677" width="15.54296875" customWidth="1"/>
    <col min="7678" max="7678" width="1.54296875" customWidth="1"/>
    <col min="7679" max="7679" width="10.54296875" customWidth="1"/>
    <col min="7680" max="7680" width="1.54296875" customWidth="1"/>
    <col min="7681" max="7692" width="9.453125" customWidth="1"/>
    <col min="7933" max="7933" width="15.54296875" customWidth="1"/>
    <col min="7934" max="7934" width="1.54296875" customWidth="1"/>
    <col min="7935" max="7935" width="10.54296875" customWidth="1"/>
    <col min="7936" max="7936" width="1.54296875" customWidth="1"/>
    <col min="7937" max="7948" width="9.453125" customWidth="1"/>
    <col min="8189" max="8189" width="15.54296875" customWidth="1"/>
    <col min="8190" max="8190" width="1.54296875" customWidth="1"/>
    <col min="8191" max="8191" width="10.54296875" customWidth="1"/>
    <col min="8192" max="8192" width="1.54296875" customWidth="1"/>
    <col min="8193" max="8204" width="9.453125" customWidth="1"/>
    <col min="8445" max="8445" width="15.54296875" customWidth="1"/>
    <col min="8446" max="8446" width="1.54296875" customWidth="1"/>
    <col min="8447" max="8447" width="10.54296875" customWidth="1"/>
    <col min="8448" max="8448" width="1.54296875" customWidth="1"/>
    <col min="8449" max="8460" width="9.453125" customWidth="1"/>
    <col min="8701" max="8701" width="15.54296875" customWidth="1"/>
    <col min="8702" max="8702" width="1.54296875" customWidth="1"/>
    <col min="8703" max="8703" width="10.54296875" customWidth="1"/>
    <col min="8704" max="8704" width="1.54296875" customWidth="1"/>
    <col min="8705" max="8716" width="9.453125" customWidth="1"/>
    <col min="8957" max="8957" width="15.54296875" customWidth="1"/>
    <col min="8958" max="8958" width="1.54296875" customWidth="1"/>
    <col min="8959" max="8959" width="10.54296875" customWidth="1"/>
    <col min="8960" max="8960" width="1.54296875" customWidth="1"/>
    <col min="8961" max="8972" width="9.453125" customWidth="1"/>
    <col min="9213" max="9213" width="15.54296875" customWidth="1"/>
    <col min="9214" max="9214" width="1.54296875" customWidth="1"/>
    <col min="9215" max="9215" width="10.54296875" customWidth="1"/>
    <col min="9216" max="9216" width="1.54296875" customWidth="1"/>
    <col min="9217" max="9228" width="9.453125" customWidth="1"/>
    <col min="9469" max="9469" width="15.54296875" customWidth="1"/>
    <col min="9470" max="9470" width="1.54296875" customWidth="1"/>
    <col min="9471" max="9471" width="10.54296875" customWidth="1"/>
    <col min="9472" max="9472" width="1.54296875" customWidth="1"/>
    <col min="9473" max="9484" width="9.453125" customWidth="1"/>
    <col min="9725" max="9725" width="15.54296875" customWidth="1"/>
    <col min="9726" max="9726" width="1.54296875" customWidth="1"/>
    <col min="9727" max="9727" width="10.54296875" customWidth="1"/>
    <col min="9728" max="9728" width="1.54296875" customWidth="1"/>
    <col min="9729" max="9740" width="9.453125" customWidth="1"/>
    <col min="9981" max="9981" width="15.54296875" customWidth="1"/>
    <col min="9982" max="9982" width="1.54296875" customWidth="1"/>
    <col min="9983" max="9983" width="10.54296875" customWidth="1"/>
    <col min="9984" max="9984" width="1.54296875" customWidth="1"/>
    <col min="9985" max="9996" width="9.453125" customWidth="1"/>
    <col min="10237" max="10237" width="15.54296875" customWidth="1"/>
    <col min="10238" max="10238" width="1.54296875" customWidth="1"/>
    <col min="10239" max="10239" width="10.54296875" customWidth="1"/>
    <col min="10240" max="10240" width="1.54296875" customWidth="1"/>
    <col min="10241" max="10252" width="9.453125" customWidth="1"/>
    <col min="10493" max="10493" width="15.54296875" customWidth="1"/>
    <col min="10494" max="10494" width="1.54296875" customWidth="1"/>
    <col min="10495" max="10495" width="10.54296875" customWidth="1"/>
    <col min="10496" max="10496" width="1.54296875" customWidth="1"/>
    <col min="10497" max="10508" width="9.453125" customWidth="1"/>
    <col min="10749" max="10749" width="15.54296875" customWidth="1"/>
    <col min="10750" max="10750" width="1.54296875" customWidth="1"/>
    <col min="10751" max="10751" width="10.54296875" customWidth="1"/>
    <col min="10752" max="10752" width="1.54296875" customWidth="1"/>
    <col min="10753" max="10764" width="9.453125" customWidth="1"/>
    <col min="11005" max="11005" width="15.54296875" customWidth="1"/>
    <col min="11006" max="11006" width="1.54296875" customWidth="1"/>
    <col min="11007" max="11007" width="10.54296875" customWidth="1"/>
    <col min="11008" max="11008" width="1.54296875" customWidth="1"/>
    <col min="11009" max="11020" width="9.453125" customWidth="1"/>
    <col min="11261" max="11261" width="15.54296875" customWidth="1"/>
    <col min="11262" max="11262" width="1.54296875" customWidth="1"/>
    <col min="11263" max="11263" width="10.54296875" customWidth="1"/>
    <col min="11264" max="11264" width="1.54296875" customWidth="1"/>
    <col min="11265" max="11276" width="9.453125" customWidth="1"/>
    <col min="11517" max="11517" width="15.54296875" customWidth="1"/>
    <col min="11518" max="11518" width="1.54296875" customWidth="1"/>
    <col min="11519" max="11519" width="10.54296875" customWidth="1"/>
    <col min="11520" max="11520" width="1.54296875" customWidth="1"/>
    <col min="11521" max="11532" width="9.453125" customWidth="1"/>
    <col min="11773" max="11773" width="15.54296875" customWidth="1"/>
    <col min="11774" max="11774" width="1.54296875" customWidth="1"/>
    <col min="11775" max="11775" width="10.54296875" customWidth="1"/>
    <col min="11776" max="11776" width="1.54296875" customWidth="1"/>
    <col min="11777" max="11788" width="9.453125" customWidth="1"/>
    <col min="12029" max="12029" width="15.54296875" customWidth="1"/>
    <col min="12030" max="12030" width="1.54296875" customWidth="1"/>
    <col min="12031" max="12031" width="10.54296875" customWidth="1"/>
    <col min="12032" max="12032" width="1.54296875" customWidth="1"/>
    <col min="12033" max="12044" width="9.453125" customWidth="1"/>
    <col min="12285" max="12285" width="15.54296875" customWidth="1"/>
    <col min="12286" max="12286" width="1.54296875" customWidth="1"/>
    <col min="12287" max="12287" width="10.54296875" customWidth="1"/>
    <col min="12288" max="12288" width="1.54296875" customWidth="1"/>
    <col min="12289" max="12300" width="9.453125" customWidth="1"/>
    <col min="12541" max="12541" width="15.54296875" customWidth="1"/>
    <col min="12542" max="12542" width="1.54296875" customWidth="1"/>
    <col min="12543" max="12543" width="10.54296875" customWidth="1"/>
    <col min="12544" max="12544" width="1.54296875" customWidth="1"/>
    <col min="12545" max="12556" width="9.453125" customWidth="1"/>
    <col min="12797" max="12797" width="15.54296875" customWidth="1"/>
    <col min="12798" max="12798" width="1.54296875" customWidth="1"/>
    <col min="12799" max="12799" width="10.54296875" customWidth="1"/>
    <col min="12800" max="12800" width="1.54296875" customWidth="1"/>
    <col min="12801" max="12812" width="9.453125" customWidth="1"/>
    <col min="13053" max="13053" width="15.54296875" customWidth="1"/>
    <col min="13054" max="13054" width="1.54296875" customWidth="1"/>
    <col min="13055" max="13055" width="10.54296875" customWidth="1"/>
    <col min="13056" max="13056" width="1.54296875" customWidth="1"/>
    <col min="13057" max="13068" width="9.453125" customWidth="1"/>
    <col min="13309" max="13309" width="15.54296875" customWidth="1"/>
    <col min="13310" max="13310" width="1.54296875" customWidth="1"/>
    <col min="13311" max="13311" width="10.54296875" customWidth="1"/>
    <col min="13312" max="13312" width="1.54296875" customWidth="1"/>
    <col min="13313" max="13324" width="9.453125" customWidth="1"/>
    <col min="13565" max="13565" width="15.54296875" customWidth="1"/>
    <col min="13566" max="13566" width="1.54296875" customWidth="1"/>
    <col min="13567" max="13567" width="10.54296875" customWidth="1"/>
    <col min="13568" max="13568" width="1.54296875" customWidth="1"/>
    <col min="13569" max="13580" width="9.453125" customWidth="1"/>
    <col min="13821" max="13821" width="15.54296875" customWidth="1"/>
    <col min="13822" max="13822" width="1.54296875" customWidth="1"/>
    <col min="13823" max="13823" width="10.54296875" customWidth="1"/>
    <col min="13824" max="13824" width="1.54296875" customWidth="1"/>
    <col min="13825" max="13836" width="9.453125" customWidth="1"/>
    <col min="14077" max="14077" width="15.54296875" customWidth="1"/>
    <col min="14078" max="14078" width="1.54296875" customWidth="1"/>
    <col min="14079" max="14079" width="10.54296875" customWidth="1"/>
    <col min="14080" max="14080" width="1.54296875" customWidth="1"/>
    <col min="14081" max="14092" width="9.453125" customWidth="1"/>
    <col min="14333" max="14333" width="15.54296875" customWidth="1"/>
    <col min="14334" max="14334" width="1.54296875" customWidth="1"/>
    <col min="14335" max="14335" width="10.54296875" customWidth="1"/>
    <col min="14336" max="14336" width="1.54296875" customWidth="1"/>
    <col min="14337" max="14348" width="9.453125" customWidth="1"/>
    <col min="14589" max="14589" width="15.54296875" customWidth="1"/>
    <col min="14590" max="14590" width="1.54296875" customWidth="1"/>
    <col min="14591" max="14591" width="10.54296875" customWidth="1"/>
    <col min="14592" max="14592" width="1.54296875" customWidth="1"/>
    <col min="14593" max="14604" width="9.453125" customWidth="1"/>
    <col min="14845" max="14845" width="15.54296875" customWidth="1"/>
    <col min="14846" max="14846" width="1.54296875" customWidth="1"/>
    <col min="14847" max="14847" width="10.54296875" customWidth="1"/>
    <col min="14848" max="14848" width="1.54296875" customWidth="1"/>
    <col min="14849" max="14860" width="9.453125" customWidth="1"/>
    <col min="15101" max="15101" width="15.54296875" customWidth="1"/>
    <col min="15102" max="15102" width="1.54296875" customWidth="1"/>
    <col min="15103" max="15103" width="10.54296875" customWidth="1"/>
    <col min="15104" max="15104" width="1.54296875" customWidth="1"/>
    <col min="15105" max="15116" width="9.453125" customWidth="1"/>
    <col min="15357" max="15357" width="15.54296875" customWidth="1"/>
    <col min="15358" max="15358" width="1.54296875" customWidth="1"/>
    <col min="15359" max="15359" width="10.54296875" customWidth="1"/>
    <col min="15360" max="15360" width="1.54296875" customWidth="1"/>
    <col min="15361" max="15372" width="9.453125" customWidth="1"/>
    <col min="15613" max="15613" width="15.54296875" customWidth="1"/>
    <col min="15614" max="15614" width="1.54296875" customWidth="1"/>
    <col min="15615" max="15615" width="10.54296875" customWidth="1"/>
    <col min="15616" max="15616" width="1.54296875" customWidth="1"/>
    <col min="15617" max="15628" width="9.453125" customWidth="1"/>
    <col min="15869" max="15869" width="15.54296875" customWidth="1"/>
    <col min="15870" max="15870" width="1.54296875" customWidth="1"/>
    <col min="15871" max="15871" width="10.54296875" customWidth="1"/>
    <col min="15872" max="15872" width="1.54296875" customWidth="1"/>
    <col min="15873" max="15884" width="9.453125" customWidth="1"/>
    <col min="16125" max="16125" width="15.54296875" customWidth="1"/>
    <col min="16126" max="16126" width="1.54296875" customWidth="1"/>
    <col min="16127" max="16127" width="10.54296875" customWidth="1"/>
    <col min="16128" max="16128" width="1.54296875" customWidth="1"/>
    <col min="16129" max="16140" width="9.453125" customWidth="1"/>
    <col min="16381" max="16384" width="9.453125" customWidth="1"/>
  </cols>
  <sheetData>
    <row r="1" spans="1:197" x14ac:dyDescent="0.35">
      <c r="A1" s="49" t="s">
        <v>189</v>
      </c>
      <c r="B1" s="49"/>
      <c r="C1" s="51"/>
      <c r="D1" s="51"/>
      <c r="E1" s="51"/>
      <c r="F1" s="51"/>
      <c r="G1" s="51"/>
      <c r="H1" s="51"/>
      <c r="I1" s="51"/>
      <c r="J1" s="51"/>
      <c r="K1" s="51"/>
      <c r="L1" s="51"/>
      <c r="M1" s="51"/>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row>
    <row r="2" spans="1:197" x14ac:dyDescent="0.35">
      <c r="A2" s="42" t="s">
        <v>288</v>
      </c>
      <c r="B2" s="42"/>
      <c r="C2" s="52"/>
      <c r="D2" s="52"/>
      <c r="E2" s="52"/>
      <c r="F2" s="52"/>
      <c r="G2" s="52"/>
      <c r="H2" s="52"/>
      <c r="I2" s="52"/>
      <c r="J2" s="52"/>
      <c r="K2" s="52"/>
      <c r="L2" s="52"/>
      <c r="M2" s="52"/>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row>
    <row r="3" spans="1:197" ht="30" customHeight="1" x14ac:dyDescent="0.35">
      <c r="A3" s="40"/>
      <c r="B3" s="40"/>
      <c r="C3" s="67" t="s">
        <v>1</v>
      </c>
      <c r="D3" s="68" t="s">
        <v>6</v>
      </c>
      <c r="E3" s="69"/>
      <c r="F3" s="69"/>
      <c r="G3" s="43"/>
      <c r="H3" s="43"/>
      <c r="I3" s="43"/>
      <c r="J3" s="69"/>
      <c r="K3" s="69"/>
      <c r="L3" s="43"/>
      <c r="M3" s="43"/>
      <c r="GO3" s="41"/>
    </row>
    <row r="4" spans="1:197" x14ac:dyDescent="0.35">
      <c r="A4" s="38"/>
      <c r="B4" s="38"/>
      <c r="C4" s="38"/>
      <c r="D4" s="38" t="s">
        <v>193</v>
      </c>
      <c r="E4" s="38" t="s">
        <v>8</v>
      </c>
      <c r="F4" s="38" t="s">
        <v>9</v>
      </c>
      <c r="G4" s="38" t="s">
        <v>10</v>
      </c>
      <c r="H4" s="38" t="s">
        <v>11</v>
      </c>
      <c r="I4" s="38" t="s">
        <v>12</v>
      </c>
      <c r="J4" s="38" t="s">
        <v>13</v>
      </c>
      <c r="K4" s="38" t="s">
        <v>14</v>
      </c>
      <c r="L4" s="38" t="s">
        <v>15</v>
      </c>
      <c r="M4" s="38" t="s">
        <v>44</v>
      </c>
      <c r="GN4" s="41"/>
      <c r="GO4" s="41"/>
    </row>
    <row r="5" spans="1:197" x14ac:dyDescent="0.35">
      <c r="A5" s="46"/>
      <c r="B5" s="46"/>
      <c r="D5" s="46"/>
      <c r="E5" s="46"/>
      <c r="F5" s="46"/>
      <c r="G5" s="46"/>
      <c r="H5" s="46"/>
      <c r="I5" s="46"/>
      <c r="J5" s="46"/>
      <c r="K5" s="46"/>
      <c r="L5" s="46"/>
      <c r="M5" s="46"/>
      <c r="GN5" s="41"/>
      <c r="GO5" s="41"/>
    </row>
    <row r="6" spans="1:197" x14ac:dyDescent="0.35">
      <c r="A6" s="46"/>
      <c r="B6" s="46"/>
      <c r="C6" s="66" t="s">
        <v>5</v>
      </c>
      <c r="D6" s="46"/>
      <c r="E6" s="46"/>
      <c r="F6" s="46"/>
      <c r="G6" s="46"/>
      <c r="H6" s="46"/>
      <c r="I6" s="46"/>
      <c r="J6" s="46"/>
      <c r="K6" s="46"/>
      <c r="L6" s="46"/>
      <c r="M6" s="46"/>
      <c r="GN6" s="41"/>
      <c r="GO6" s="41"/>
    </row>
    <row r="7" spans="1:197" x14ac:dyDescent="0.35">
      <c r="A7" s="40" t="s">
        <v>194</v>
      </c>
      <c r="B7" s="54"/>
      <c r="C7" s="84">
        <v>291230</v>
      </c>
      <c r="D7" s="84">
        <v>3420</v>
      </c>
      <c r="E7" s="84">
        <v>29220</v>
      </c>
      <c r="F7" s="84">
        <v>43290</v>
      </c>
      <c r="G7" s="84">
        <v>42220</v>
      </c>
      <c r="H7" s="84">
        <v>33310</v>
      </c>
      <c r="I7" s="84">
        <v>27740</v>
      </c>
      <c r="J7" s="84">
        <v>27740</v>
      </c>
      <c r="K7" s="84">
        <v>29530</v>
      </c>
      <c r="L7" s="84">
        <v>26610</v>
      </c>
      <c r="M7" s="84">
        <v>28140</v>
      </c>
      <c r="N7" s="84"/>
      <c r="GN7" s="41"/>
      <c r="GO7" s="41"/>
    </row>
    <row r="8" spans="1:197" x14ac:dyDescent="0.35">
      <c r="A8" s="40" t="s">
        <v>195</v>
      </c>
      <c r="B8" s="54"/>
      <c r="C8" s="84">
        <v>68150</v>
      </c>
      <c r="D8" s="84">
        <v>210</v>
      </c>
      <c r="E8" s="84">
        <v>2550</v>
      </c>
      <c r="F8" s="84">
        <v>5930</v>
      </c>
      <c r="G8" s="84">
        <v>7870</v>
      </c>
      <c r="H8" s="84">
        <v>6480</v>
      </c>
      <c r="I8" s="84">
        <v>5700</v>
      </c>
      <c r="J8" s="84">
        <v>6450</v>
      </c>
      <c r="K8" s="84">
        <v>7550</v>
      </c>
      <c r="L8" s="84">
        <v>8400</v>
      </c>
      <c r="M8" s="84">
        <v>17000</v>
      </c>
      <c r="N8" s="84"/>
      <c r="GM8" s="41"/>
      <c r="GN8" s="41"/>
      <c r="GO8" s="41"/>
    </row>
    <row r="9" spans="1:197" x14ac:dyDescent="0.35">
      <c r="A9" s="40" t="s">
        <v>196</v>
      </c>
      <c r="B9" s="54"/>
      <c r="C9" s="84">
        <v>223070</v>
      </c>
      <c r="D9" s="84">
        <v>3210</v>
      </c>
      <c r="E9" s="84">
        <v>26670</v>
      </c>
      <c r="F9" s="84">
        <v>37360</v>
      </c>
      <c r="G9" s="84">
        <v>34340</v>
      </c>
      <c r="H9" s="84">
        <v>26830</v>
      </c>
      <c r="I9" s="84">
        <v>22040</v>
      </c>
      <c r="J9" s="84">
        <v>21300</v>
      </c>
      <c r="K9" s="84">
        <v>21990</v>
      </c>
      <c r="L9" s="84">
        <v>18210</v>
      </c>
      <c r="M9" s="84">
        <v>11140</v>
      </c>
      <c r="N9" s="84"/>
      <c r="GM9" s="41"/>
      <c r="GN9" s="41"/>
      <c r="GO9" s="41"/>
    </row>
    <row r="10" spans="1:197" x14ac:dyDescent="0.35">
      <c r="B10" s="46"/>
      <c r="C10" s="84"/>
      <c r="D10" s="84"/>
      <c r="E10" s="84"/>
      <c r="F10" s="84"/>
      <c r="G10" s="84"/>
      <c r="H10" s="84"/>
      <c r="I10" s="84"/>
      <c r="J10" s="84"/>
      <c r="K10" s="84"/>
      <c r="L10" s="84"/>
      <c r="M10" s="84"/>
      <c r="N10" s="84"/>
      <c r="GM10" s="41"/>
      <c r="GN10" s="41"/>
      <c r="GO10" s="41"/>
    </row>
    <row r="11" spans="1:197" x14ac:dyDescent="0.35">
      <c r="A11" s="39" t="s">
        <v>197</v>
      </c>
      <c r="B11" s="46"/>
      <c r="C11" s="84"/>
      <c r="D11" s="84"/>
      <c r="E11" s="84"/>
      <c r="F11" s="84"/>
      <c r="G11" s="84"/>
      <c r="H11" s="84"/>
      <c r="I11" s="84"/>
      <c r="J11" s="84"/>
      <c r="K11" s="84"/>
      <c r="L11" s="84"/>
      <c r="M11" s="84"/>
      <c r="N11" s="84"/>
      <c r="GM11" s="41"/>
      <c r="GN11" s="41"/>
      <c r="GO11" s="41"/>
    </row>
    <row r="12" spans="1:197" x14ac:dyDescent="0.35">
      <c r="A12" s="82" t="s">
        <v>198</v>
      </c>
      <c r="B12" s="82" t="s">
        <v>199</v>
      </c>
      <c r="C12" s="84">
        <v>1690</v>
      </c>
      <c r="D12" s="84">
        <v>10</v>
      </c>
      <c r="E12" s="84">
        <v>100</v>
      </c>
      <c r="F12" s="84">
        <v>180</v>
      </c>
      <c r="G12" s="84">
        <v>210</v>
      </c>
      <c r="H12" s="84">
        <v>220</v>
      </c>
      <c r="I12" s="84">
        <v>180</v>
      </c>
      <c r="J12" s="84">
        <v>200</v>
      </c>
      <c r="K12" s="84">
        <v>240</v>
      </c>
      <c r="L12" s="84">
        <v>200</v>
      </c>
      <c r="M12" s="84">
        <v>150</v>
      </c>
      <c r="N12" s="84"/>
      <c r="GM12" s="41"/>
      <c r="GN12" s="41"/>
      <c r="GO12" s="41"/>
    </row>
    <row r="13" spans="1:197" x14ac:dyDescent="0.35">
      <c r="A13" s="82" t="s">
        <v>200</v>
      </c>
      <c r="B13" s="82" t="s">
        <v>201</v>
      </c>
      <c r="C13" s="84">
        <v>100</v>
      </c>
      <c r="D13" s="84">
        <v>0</v>
      </c>
      <c r="E13" s="84">
        <v>10</v>
      </c>
      <c r="F13" s="84">
        <v>10</v>
      </c>
      <c r="G13" s="84">
        <v>10</v>
      </c>
      <c r="H13" s="84">
        <v>10</v>
      </c>
      <c r="I13" s="84">
        <v>20</v>
      </c>
      <c r="J13" s="84">
        <v>20</v>
      </c>
      <c r="K13" s="84">
        <v>10</v>
      </c>
      <c r="L13" s="84">
        <v>10</v>
      </c>
      <c r="M13" s="84">
        <v>10</v>
      </c>
      <c r="N13" s="84"/>
      <c r="GM13" s="41"/>
      <c r="GN13" s="41"/>
      <c r="GO13" s="41"/>
    </row>
    <row r="14" spans="1:197" x14ac:dyDescent="0.35">
      <c r="A14" s="82" t="s">
        <v>202</v>
      </c>
      <c r="B14" s="82" t="s">
        <v>203</v>
      </c>
      <c r="C14" s="84">
        <v>11430</v>
      </c>
      <c r="D14" s="84">
        <v>90</v>
      </c>
      <c r="E14" s="84">
        <v>810</v>
      </c>
      <c r="F14" s="84">
        <v>1470</v>
      </c>
      <c r="G14" s="84">
        <v>1600</v>
      </c>
      <c r="H14" s="84">
        <v>1360</v>
      </c>
      <c r="I14" s="84">
        <v>1340</v>
      </c>
      <c r="J14" s="84">
        <v>1380</v>
      </c>
      <c r="K14" s="84">
        <v>1520</v>
      </c>
      <c r="L14" s="84">
        <v>1220</v>
      </c>
      <c r="M14" s="84">
        <v>650</v>
      </c>
      <c r="N14" s="84"/>
      <c r="GM14" s="41"/>
      <c r="GN14" s="41"/>
      <c r="GO14" s="41"/>
    </row>
    <row r="15" spans="1:197" x14ac:dyDescent="0.35">
      <c r="A15" s="82" t="s">
        <v>204</v>
      </c>
      <c r="B15" s="82" t="s">
        <v>205</v>
      </c>
      <c r="C15" s="84">
        <v>440</v>
      </c>
      <c r="D15" s="84">
        <v>0</v>
      </c>
      <c r="E15" s="84">
        <v>20</v>
      </c>
      <c r="F15" s="84">
        <v>50</v>
      </c>
      <c r="G15" s="84">
        <v>80</v>
      </c>
      <c r="H15" s="84">
        <v>60</v>
      </c>
      <c r="I15" s="84">
        <v>60</v>
      </c>
      <c r="J15" s="84">
        <v>60</v>
      </c>
      <c r="K15" s="84">
        <v>50</v>
      </c>
      <c r="L15" s="84">
        <v>50</v>
      </c>
      <c r="M15" s="84">
        <v>20</v>
      </c>
      <c r="N15" s="84"/>
      <c r="GM15" s="41"/>
      <c r="GN15" s="41"/>
      <c r="GO15" s="41"/>
    </row>
    <row r="16" spans="1:197" x14ac:dyDescent="0.35">
      <c r="A16" s="82" t="s">
        <v>206</v>
      </c>
      <c r="B16" s="82" t="s">
        <v>207</v>
      </c>
      <c r="C16" s="84">
        <v>600</v>
      </c>
      <c r="D16" s="84">
        <v>0</v>
      </c>
      <c r="E16" s="84">
        <v>40</v>
      </c>
      <c r="F16" s="84">
        <v>70</v>
      </c>
      <c r="G16" s="84">
        <v>90</v>
      </c>
      <c r="H16" s="84">
        <v>90</v>
      </c>
      <c r="I16" s="84">
        <v>80</v>
      </c>
      <c r="J16" s="84">
        <v>70</v>
      </c>
      <c r="K16" s="84">
        <v>70</v>
      </c>
      <c r="L16" s="84">
        <v>60</v>
      </c>
      <c r="M16" s="84">
        <v>20</v>
      </c>
      <c r="N16" s="84"/>
      <c r="GM16" s="41"/>
      <c r="GN16" s="41"/>
      <c r="GO16" s="41"/>
    </row>
    <row r="17" spans="1:197" x14ac:dyDescent="0.35">
      <c r="A17" s="82" t="s">
        <v>208</v>
      </c>
      <c r="B17" s="82" t="s">
        <v>209</v>
      </c>
      <c r="C17" s="84">
        <v>6160</v>
      </c>
      <c r="D17" s="84">
        <v>110</v>
      </c>
      <c r="E17" s="84">
        <v>620</v>
      </c>
      <c r="F17" s="84">
        <v>840</v>
      </c>
      <c r="G17" s="84">
        <v>870</v>
      </c>
      <c r="H17" s="84">
        <v>730</v>
      </c>
      <c r="I17" s="84">
        <v>670</v>
      </c>
      <c r="J17" s="84">
        <v>670</v>
      </c>
      <c r="K17" s="84">
        <v>680</v>
      </c>
      <c r="L17" s="84">
        <v>580</v>
      </c>
      <c r="M17" s="84">
        <v>400</v>
      </c>
      <c r="N17" s="84"/>
      <c r="GM17" s="41"/>
      <c r="GN17" s="41"/>
      <c r="GO17" s="41"/>
    </row>
    <row r="18" spans="1:197" x14ac:dyDescent="0.35">
      <c r="A18" s="82" t="s">
        <v>210</v>
      </c>
      <c r="B18" s="82" t="s">
        <v>211</v>
      </c>
      <c r="C18" s="84">
        <v>30790</v>
      </c>
      <c r="D18" s="84">
        <v>660</v>
      </c>
      <c r="E18" s="84">
        <v>4620</v>
      </c>
      <c r="F18" s="84">
        <v>5230</v>
      </c>
      <c r="G18" s="84">
        <v>4560</v>
      </c>
      <c r="H18" s="84">
        <v>3560</v>
      </c>
      <c r="I18" s="84">
        <v>2900</v>
      </c>
      <c r="J18" s="84">
        <v>2880</v>
      </c>
      <c r="K18" s="84">
        <v>2910</v>
      </c>
      <c r="L18" s="84">
        <v>2280</v>
      </c>
      <c r="M18" s="84">
        <v>1200</v>
      </c>
      <c r="N18" s="84"/>
      <c r="GJ18" s="41"/>
      <c r="GK18" s="41"/>
      <c r="GL18" s="41"/>
      <c r="GM18" s="41"/>
      <c r="GN18" s="41"/>
      <c r="GO18" s="41"/>
    </row>
    <row r="19" spans="1:197" x14ac:dyDescent="0.35">
      <c r="A19" s="82" t="s">
        <v>212</v>
      </c>
      <c r="B19" s="82" t="s">
        <v>213</v>
      </c>
      <c r="C19" s="84">
        <v>8350</v>
      </c>
      <c r="D19" s="84">
        <v>90</v>
      </c>
      <c r="E19" s="84">
        <v>940</v>
      </c>
      <c r="F19" s="84">
        <v>1210</v>
      </c>
      <c r="G19" s="84">
        <v>1190</v>
      </c>
      <c r="H19" s="84">
        <v>990</v>
      </c>
      <c r="I19" s="84">
        <v>810</v>
      </c>
      <c r="J19" s="84">
        <v>820</v>
      </c>
      <c r="K19" s="84">
        <v>870</v>
      </c>
      <c r="L19" s="84">
        <v>810</v>
      </c>
      <c r="M19" s="84">
        <v>610</v>
      </c>
      <c r="N19" s="84"/>
      <c r="GJ19" s="41"/>
      <c r="GK19" s="41"/>
      <c r="GL19" s="41"/>
      <c r="GM19" s="41"/>
      <c r="GN19" s="41"/>
      <c r="GO19" s="41"/>
    </row>
    <row r="20" spans="1:197" x14ac:dyDescent="0.35">
      <c r="A20" s="82" t="s">
        <v>214</v>
      </c>
      <c r="B20" s="82" t="s">
        <v>215</v>
      </c>
      <c r="C20" s="84">
        <v>14570</v>
      </c>
      <c r="D20" s="84">
        <v>570</v>
      </c>
      <c r="E20" s="84">
        <v>2980</v>
      </c>
      <c r="F20" s="84">
        <v>2620</v>
      </c>
      <c r="G20" s="84">
        <v>2040</v>
      </c>
      <c r="H20" s="84">
        <v>1530</v>
      </c>
      <c r="I20" s="84">
        <v>1180</v>
      </c>
      <c r="J20" s="84">
        <v>1100</v>
      </c>
      <c r="K20" s="84">
        <v>1080</v>
      </c>
      <c r="L20" s="84">
        <v>870</v>
      </c>
      <c r="M20" s="84">
        <v>600</v>
      </c>
      <c r="N20" s="84"/>
      <c r="GJ20" s="41"/>
      <c r="GK20" s="41"/>
      <c r="GL20" s="41"/>
      <c r="GM20" s="41"/>
      <c r="GN20" s="41"/>
      <c r="GO20" s="41"/>
    </row>
    <row r="21" spans="1:197" x14ac:dyDescent="0.35">
      <c r="A21" s="82" t="s">
        <v>216</v>
      </c>
      <c r="B21" s="82" t="s">
        <v>217</v>
      </c>
      <c r="C21" s="84">
        <v>7740</v>
      </c>
      <c r="D21" s="84">
        <v>30</v>
      </c>
      <c r="E21" s="84">
        <v>590</v>
      </c>
      <c r="F21" s="84">
        <v>1610</v>
      </c>
      <c r="G21" s="84">
        <v>1690</v>
      </c>
      <c r="H21" s="84">
        <v>1130</v>
      </c>
      <c r="I21" s="84">
        <v>800</v>
      </c>
      <c r="J21" s="84">
        <v>730</v>
      </c>
      <c r="K21" s="84">
        <v>610</v>
      </c>
      <c r="L21" s="84">
        <v>370</v>
      </c>
      <c r="M21" s="84">
        <v>180</v>
      </c>
      <c r="N21" s="84"/>
      <c r="GJ21" s="41"/>
      <c r="GK21" s="41"/>
      <c r="GL21" s="41"/>
      <c r="GM21" s="41"/>
      <c r="GN21" s="41"/>
      <c r="GO21" s="41"/>
    </row>
    <row r="22" spans="1:197" x14ac:dyDescent="0.35">
      <c r="A22" s="82" t="s">
        <v>218</v>
      </c>
      <c r="B22" s="82" t="s">
        <v>219</v>
      </c>
      <c r="C22" s="84">
        <v>3210</v>
      </c>
      <c r="D22" s="84">
        <v>10</v>
      </c>
      <c r="E22" s="84">
        <v>190</v>
      </c>
      <c r="F22" s="84">
        <v>510</v>
      </c>
      <c r="G22" s="84">
        <v>530</v>
      </c>
      <c r="H22" s="84">
        <v>450</v>
      </c>
      <c r="I22" s="84">
        <v>400</v>
      </c>
      <c r="J22" s="84">
        <v>400</v>
      </c>
      <c r="K22" s="84">
        <v>340</v>
      </c>
      <c r="L22" s="84">
        <v>250</v>
      </c>
      <c r="M22" s="84">
        <v>140</v>
      </c>
      <c r="N22" s="84"/>
      <c r="GJ22" s="41"/>
      <c r="GK22" s="41"/>
      <c r="GL22" s="41"/>
      <c r="GM22" s="41"/>
      <c r="GN22" s="41"/>
      <c r="GO22" s="41"/>
    </row>
    <row r="23" spans="1:197" x14ac:dyDescent="0.35">
      <c r="A23" s="82" t="s">
        <v>220</v>
      </c>
      <c r="B23" s="82" t="s">
        <v>221</v>
      </c>
      <c r="C23" s="84">
        <v>1550</v>
      </c>
      <c r="D23" s="84">
        <v>10</v>
      </c>
      <c r="E23" s="84">
        <v>140</v>
      </c>
      <c r="F23" s="84">
        <v>260</v>
      </c>
      <c r="G23" s="84">
        <v>250</v>
      </c>
      <c r="H23" s="84">
        <v>230</v>
      </c>
      <c r="I23" s="84">
        <v>170</v>
      </c>
      <c r="J23" s="84">
        <v>190</v>
      </c>
      <c r="K23" s="84">
        <v>160</v>
      </c>
      <c r="L23" s="84">
        <v>90</v>
      </c>
      <c r="M23" s="84">
        <v>60</v>
      </c>
      <c r="N23" s="84"/>
      <c r="GJ23" s="41"/>
      <c r="GK23" s="41"/>
      <c r="GL23" s="41"/>
      <c r="GM23" s="41"/>
      <c r="GN23" s="41"/>
      <c r="GO23" s="41"/>
    </row>
    <row r="24" spans="1:197" x14ac:dyDescent="0.35">
      <c r="A24" s="82" t="s">
        <v>222</v>
      </c>
      <c r="B24" s="82" t="s">
        <v>223</v>
      </c>
      <c r="C24" s="84">
        <v>12920</v>
      </c>
      <c r="D24" s="84">
        <v>60</v>
      </c>
      <c r="E24" s="84">
        <v>1040</v>
      </c>
      <c r="F24" s="84">
        <v>2470</v>
      </c>
      <c r="G24" s="84">
        <v>2320</v>
      </c>
      <c r="H24" s="84">
        <v>1660</v>
      </c>
      <c r="I24" s="84">
        <v>1360</v>
      </c>
      <c r="J24" s="84">
        <v>1290</v>
      </c>
      <c r="K24" s="84">
        <v>1230</v>
      </c>
      <c r="L24" s="84">
        <v>980</v>
      </c>
      <c r="M24" s="84">
        <v>520</v>
      </c>
      <c r="N24" s="84"/>
      <c r="GJ24" s="41"/>
      <c r="GK24" s="41"/>
      <c r="GL24" s="41"/>
      <c r="GM24" s="41"/>
      <c r="GN24" s="41"/>
      <c r="GO24" s="41"/>
    </row>
    <row r="25" spans="1:197" x14ac:dyDescent="0.35">
      <c r="A25" s="82" t="s">
        <v>224</v>
      </c>
      <c r="B25" s="82" t="s">
        <v>225</v>
      </c>
      <c r="C25" s="84">
        <v>77090</v>
      </c>
      <c r="D25" s="84">
        <v>1180</v>
      </c>
      <c r="E25" s="84">
        <v>10140</v>
      </c>
      <c r="F25" s="84">
        <v>13040</v>
      </c>
      <c r="G25" s="84">
        <v>11100</v>
      </c>
      <c r="H25" s="84">
        <v>8740</v>
      </c>
      <c r="I25" s="84">
        <v>7200</v>
      </c>
      <c r="J25" s="84">
        <v>7100</v>
      </c>
      <c r="K25" s="84">
        <v>7520</v>
      </c>
      <c r="L25" s="84">
        <v>6590</v>
      </c>
      <c r="M25" s="84">
        <v>4480</v>
      </c>
      <c r="N25" s="84"/>
      <c r="GM25" s="41"/>
      <c r="GN25" s="41"/>
      <c r="GO25" s="41"/>
    </row>
    <row r="26" spans="1:197" x14ac:dyDescent="0.35">
      <c r="A26" s="82" t="s">
        <v>226</v>
      </c>
      <c r="B26" s="82" t="s">
        <v>227</v>
      </c>
      <c r="C26" s="84">
        <v>5160</v>
      </c>
      <c r="D26" s="84">
        <v>20</v>
      </c>
      <c r="E26" s="84">
        <v>350</v>
      </c>
      <c r="F26" s="84">
        <v>850</v>
      </c>
      <c r="G26" s="84">
        <v>840</v>
      </c>
      <c r="H26" s="84">
        <v>730</v>
      </c>
      <c r="I26" s="84">
        <v>610</v>
      </c>
      <c r="J26" s="84">
        <v>570</v>
      </c>
      <c r="K26" s="84">
        <v>570</v>
      </c>
      <c r="L26" s="84">
        <v>430</v>
      </c>
      <c r="M26" s="84">
        <v>190</v>
      </c>
      <c r="N26" s="84"/>
      <c r="GM26" s="41"/>
      <c r="GN26" s="41"/>
      <c r="GO26" s="41"/>
    </row>
    <row r="27" spans="1:197" x14ac:dyDescent="0.35">
      <c r="A27" s="82" t="s">
        <v>228</v>
      </c>
      <c r="B27" s="82" t="s">
        <v>229</v>
      </c>
      <c r="C27" s="84">
        <v>8530</v>
      </c>
      <c r="D27" s="84">
        <v>40</v>
      </c>
      <c r="E27" s="84">
        <v>510</v>
      </c>
      <c r="F27" s="84">
        <v>1340</v>
      </c>
      <c r="G27" s="84">
        <v>1570</v>
      </c>
      <c r="H27" s="84">
        <v>1270</v>
      </c>
      <c r="I27" s="84">
        <v>1010</v>
      </c>
      <c r="J27" s="84">
        <v>810</v>
      </c>
      <c r="K27" s="84">
        <v>860</v>
      </c>
      <c r="L27" s="84">
        <v>690</v>
      </c>
      <c r="M27" s="84">
        <v>450</v>
      </c>
      <c r="N27" s="84"/>
      <c r="GM27" s="41"/>
      <c r="GN27" s="41"/>
      <c r="GO27" s="41"/>
    </row>
    <row r="28" spans="1:197" x14ac:dyDescent="0.35">
      <c r="A28" s="82" t="s">
        <v>230</v>
      </c>
      <c r="B28" s="82" t="s">
        <v>231</v>
      </c>
      <c r="C28" s="84">
        <v>24420</v>
      </c>
      <c r="D28" s="84">
        <v>170</v>
      </c>
      <c r="E28" s="84">
        <v>2300</v>
      </c>
      <c r="F28" s="84">
        <v>4120</v>
      </c>
      <c r="G28" s="84">
        <v>4140</v>
      </c>
      <c r="H28" s="84">
        <v>3140</v>
      </c>
      <c r="I28" s="84">
        <v>2500</v>
      </c>
      <c r="J28" s="84">
        <v>2330</v>
      </c>
      <c r="K28" s="84">
        <v>2540</v>
      </c>
      <c r="L28" s="84">
        <v>2090</v>
      </c>
      <c r="M28" s="84">
        <v>1090</v>
      </c>
      <c r="N28" s="84"/>
      <c r="GM28" s="41"/>
      <c r="GN28" s="41"/>
      <c r="GO28" s="41"/>
    </row>
    <row r="29" spans="1:197" x14ac:dyDescent="0.35">
      <c r="A29" s="82" t="s">
        <v>232</v>
      </c>
      <c r="B29" s="82" t="s">
        <v>233</v>
      </c>
      <c r="C29" s="84">
        <v>4240</v>
      </c>
      <c r="D29" s="84">
        <v>60</v>
      </c>
      <c r="E29" s="84">
        <v>670</v>
      </c>
      <c r="F29" s="84">
        <v>840</v>
      </c>
      <c r="G29" s="84">
        <v>640</v>
      </c>
      <c r="H29" s="84">
        <v>460</v>
      </c>
      <c r="I29" s="84">
        <v>350</v>
      </c>
      <c r="J29" s="84">
        <v>320</v>
      </c>
      <c r="K29" s="84">
        <v>360</v>
      </c>
      <c r="L29" s="84">
        <v>320</v>
      </c>
      <c r="M29" s="84">
        <v>220</v>
      </c>
      <c r="N29" s="84"/>
      <c r="GM29" s="41"/>
      <c r="GN29" s="41"/>
      <c r="GO29" s="41"/>
    </row>
    <row r="30" spans="1:197" x14ac:dyDescent="0.35">
      <c r="A30" s="82" t="s">
        <v>234</v>
      </c>
      <c r="B30" s="82" t="s">
        <v>235</v>
      </c>
      <c r="C30" s="84">
        <v>3550</v>
      </c>
      <c r="D30" s="84">
        <v>80</v>
      </c>
      <c r="E30" s="84">
        <v>560</v>
      </c>
      <c r="F30" s="84">
        <v>590</v>
      </c>
      <c r="G30" s="84">
        <v>550</v>
      </c>
      <c r="H30" s="84">
        <v>390</v>
      </c>
      <c r="I30" s="84">
        <v>350</v>
      </c>
      <c r="J30" s="84">
        <v>310</v>
      </c>
      <c r="K30" s="84">
        <v>320</v>
      </c>
      <c r="L30" s="84">
        <v>270</v>
      </c>
      <c r="M30" s="84">
        <v>130</v>
      </c>
      <c r="N30" s="84"/>
      <c r="GM30" s="41"/>
      <c r="GN30" s="41"/>
      <c r="GO30" s="41"/>
    </row>
    <row r="31" spans="1:197" x14ac:dyDescent="0.35">
      <c r="A31" s="82" t="s">
        <v>236</v>
      </c>
      <c r="B31" s="82" t="s">
        <v>237</v>
      </c>
      <c r="C31" s="84">
        <v>540</v>
      </c>
      <c r="D31" s="84">
        <v>10</v>
      </c>
      <c r="E31" s="84">
        <v>50</v>
      </c>
      <c r="F31" s="84">
        <v>60</v>
      </c>
      <c r="G31" s="84">
        <v>80</v>
      </c>
      <c r="H31" s="84">
        <v>80</v>
      </c>
      <c r="I31" s="84">
        <v>70</v>
      </c>
      <c r="J31" s="84">
        <v>50</v>
      </c>
      <c r="K31" s="84">
        <v>60</v>
      </c>
      <c r="L31" s="84">
        <v>50</v>
      </c>
      <c r="M31" s="84">
        <v>40</v>
      </c>
      <c r="N31" s="84"/>
      <c r="GM31" s="41"/>
      <c r="GN31" s="41"/>
      <c r="GO31" s="41"/>
    </row>
    <row r="32" spans="1:197" x14ac:dyDescent="0.35">
      <c r="A32" s="82" t="s">
        <v>238</v>
      </c>
      <c r="B32" s="82" t="s">
        <v>239</v>
      </c>
      <c r="C32" s="84">
        <v>20</v>
      </c>
      <c r="D32" s="84">
        <v>0</v>
      </c>
      <c r="E32" s="84">
        <v>0</v>
      </c>
      <c r="F32" s="84">
        <v>0</v>
      </c>
      <c r="G32" s="84">
        <v>0</v>
      </c>
      <c r="H32" s="84">
        <v>0</v>
      </c>
      <c r="I32" s="84">
        <v>0</v>
      </c>
      <c r="J32" s="84">
        <v>10</v>
      </c>
      <c r="K32" s="84">
        <v>0</v>
      </c>
      <c r="L32" s="84">
        <v>0</v>
      </c>
      <c r="M32" s="84">
        <v>0</v>
      </c>
      <c r="N32" s="84"/>
      <c r="GM32" s="41"/>
      <c r="GN32" s="41"/>
      <c r="GO32" s="41"/>
    </row>
    <row r="33" spans="1:220" x14ac:dyDescent="0.35">
      <c r="A33" s="36"/>
      <c r="B33" s="53"/>
      <c r="C33" s="60"/>
      <c r="D33" s="60"/>
      <c r="E33" s="60"/>
      <c r="F33" s="60"/>
      <c r="G33" s="60"/>
      <c r="H33" s="60"/>
      <c r="I33" s="60"/>
      <c r="J33" s="60"/>
      <c r="K33" s="60"/>
      <c r="L33" s="60"/>
      <c r="M33" s="60"/>
    </row>
    <row r="34" spans="1:220" ht="14.9" customHeight="1" x14ac:dyDescent="0.35">
      <c r="A34" s="40" t="s">
        <v>38</v>
      </c>
      <c r="B34" s="46"/>
      <c r="C34" s="46"/>
      <c r="D34" s="46"/>
      <c r="E34" s="46"/>
      <c r="F34" s="46"/>
      <c r="G34" s="46"/>
      <c r="H34" s="46"/>
      <c r="I34" s="46"/>
      <c r="J34" s="46"/>
      <c r="K34" s="46"/>
      <c r="L34" s="46"/>
      <c r="M34" s="46"/>
    </row>
    <row r="35" spans="1:220" ht="14.9" customHeight="1" x14ac:dyDescent="0.35">
      <c r="A35" s="122" t="s">
        <v>319</v>
      </c>
      <c r="B35" s="46"/>
      <c r="C35" s="46"/>
      <c r="D35" s="46"/>
      <c r="E35" s="46"/>
      <c r="F35" s="46"/>
      <c r="G35" s="46"/>
      <c r="H35" s="46"/>
      <c r="I35" s="46"/>
      <c r="J35" s="46"/>
      <c r="K35" s="46"/>
      <c r="L35" s="46"/>
      <c r="M35" s="46"/>
    </row>
    <row r="36" spans="1:220" ht="14.9" customHeight="1" x14ac:dyDescent="0.35">
      <c r="A36" s="40" t="s">
        <v>240</v>
      </c>
      <c r="B36" s="40"/>
      <c r="C36" s="41"/>
      <c r="D36" s="41"/>
      <c r="E36" s="41"/>
      <c r="F36" s="41"/>
      <c r="J36" s="41"/>
      <c r="K36" s="41"/>
      <c r="GP36" s="40"/>
      <c r="GQ36" s="40"/>
      <c r="GR36" s="40"/>
      <c r="GS36" s="40"/>
      <c r="GT36" s="40"/>
      <c r="GU36" s="40"/>
      <c r="GV36" s="40"/>
      <c r="GW36" s="40"/>
      <c r="GX36" s="40"/>
      <c r="GY36" s="40"/>
      <c r="GZ36" s="40"/>
      <c r="HA36" s="40"/>
      <c r="HB36" s="40"/>
      <c r="HC36" s="40"/>
      <c r="HD36" s="40"/>
      <c r="HE36" s="40"/>
      <c r="HF36" s="40"/>
      <c r="HG36" s="40"/>
      <c r="HH36" s="40"/>
      <c r="HI36" s="40"/>
      <c r="HJ36" s="40"/>
      <c r="HK36" s="40"/>
      <c r="HL36" s="40"/>
    </row>
    <row r="37" spans="1:220" ht="14.9" customHeight="1" x14ac:dyDescent="0.35">
      <c r="A37" s="40" t="s">
        <v>40</v>
      </c>
      <c r="GP37" s="40"/>
      <c r="GQ37" s="40"/>
      <c r="GR37" s="40"/>
      <c r="GS37" s="40"/>
      <c r="GT37" s="40"/>
      <c r="GU37" s="40"/>
      <c r="GV37" s="40"/>
      <c r="GW37" s="40"/>
      <c r="GX37" s="40"/>
      <c r="GY37" s="40"/>
      <c r="GZ37" s="40"/>
      <c r="HA37" s="40"/>
      <c r="HB37" s="40"/>
      <c r="HC37" s="40"/>
      <c r="HD37" s="40"/>
      <c r="HE37" s="40"/>
      <c r="HF37" s="40"/>
      <c r="HG37" s="40"/>
      <c r="HH37" s="40"/>
      <c r="HI37" s="40"/>
      <c r="HJ37" s="40"/>
      <c r="HK37" s="40"/>
      <c r="HL37" s="40"/>
    </row>
    <row r="38" spans="1:220" ht="14.9" customHeight="1" x14ac:dyDescent="0.35">
      <c r="A38" s="40" t="s">
        <v>41</v>
      </c>
      <c r="GP38" s="40"/>
      <c r="GQ38" s="40"/>
      <c r="GR38" s="40"/>
      <c r="GS38" s="40"/>
      <c r="GT38" s="40"/>
      <c r="GU38" s="40"/>
      <c r="GV38" s="40"/>
      <c r="GW38" s="40"/>
      <c r="GX38" s="40"/>
      <c r="GY38" s="40"/>
      <c r="GZ38" s="40"/>
      <c r="HA38" s="40"/>
      <c r="HB38" s="40"/>
      <c r="HC38" s="40"/>
      <c r="HD38" s="40"/>
      <c r="HE38" s="40"/>
      <c r="HF38" s="40"/>
      <c r="HG38" s="40"/>
      <c r="HH38" s="40"/>
      <c r="HI38" s="40"/>
      <c r="HJ38" s="40"/>
      <c r="HK38" s="40"/>
      <c r="HL38" s="40"/>
    </row>
    <row r="39" spans="1:220" ht="14.9" customHeight="1" x14ac:dyDescent="0.35">
      <c r="A39" s="40" t="s">
        <v>42</v>
      </c>
    </row>
  </sheetData>
  <pageMargins left="0.7" right="0.7" top="0.75" bottom="0.75" header="0.3" footer="0.3"/>
  <pageSetup paperSize="9" scale="3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L39"/>
  <sheetViews>
    <sheetView showGridLines="0" zoomScaleNormal="100" workbookViewId="0">
      <selection activeCell="M22" sqref="M22"/>
    </sheetView>
  </sheetViews>
  <sheetFormatPr defaultColWidth="10.7265625" defaultRowHeight="14.5" x14ac:dyDescent="0.35"/>
  <cols>
    <col min="1" max="1" width="5.453125" customWidth="1"/>
    <col min="2" max="2" width="87.54296875" customWidth="1"/>
    <col min="3" max="3" width="16.453125" customWidth="1"/>
    <col min="4" max="12" width="9.453125" customWidth="1"/>
    <col min="13" max="13" width="17.81640625" customWidth="1"/>
    <col min="253" max="253" width="15.54296875" customWidth="1"/>
    <col min="254" max="254" width="1.54296875" customWidth="1"/>
    <col min="255" max="255" width="10.54296875" customWidth="1"/>
    <col min="256" max="256" width="1.54296875" customWidth="1"/>
    <col min="257" max="268" width="9.453125" customWidth="1"/>
    <col min="509" max="509" width="15.54296875" customWidth="1"/>
    <col min="510" max="510" width="1.54296875" customWidth="1"/>
    <col min="511" max="511" width="10.54296875" customWidth="1"/>
    <col min="512" max="512" width="1.54296875" customWidth="1"/>
    <col min="513" max="524" width="9.453125" customWidth="1"/>
    <col min="765" max="765" width="15.54296875" customWidth="1"/>
    <col min="766" max="766" width="1.54296875" customWidth="1"/>
    <col min="767" max="767" width="10.54296875" customWidth="1"/>
    <col min="768" max="768" width="1.54296875" customWidth="1"/>
    <col min="769" max="780" width="9.453125" customWidth="1"/>
    <col min="1021" max="1021" width="15.54296875" customWidth="1"/>
    <col min="1022" max="1022" width="1.54296875" customWidth="1"/>
    <col min="1023" max="1023" width="10.54296875" customWidth="1"/>
    <col min="1024" max="1024" width="1.54296875" customWidth="1"/>
    <col min="1025" max="1036" width="9.453125" customWidth="1"/>
    <col min="1277" max="1277" width="15.54296875" customWidth="1"/>
    <col min="1278" max="1278" width="1.54296875" customWidth="1"/>
    <col min="1279" max="1279" width="10.54296875" customWidth="1"/>
    <col min="1280" max="1280" width="1.54296875" customWidth="1"/>
    <col min="1281" max="1292" width="9.453125" customWidth="1"/>
    <col min="1533" max="1533" width="15.54296875" customWidth="1"/>
    <col min="1534" max="1534" width="1.54296875" customWidth="1"/>
    <col min="1535" max="1535" width="10.54296875" customWidth="1"/>
    <col min="1536" max="1536" width="1.54296875" customWidth="1"/>
    <col min="1537" max="1548" width="9.453125" customWidth="1"/>
    <col min="1789" max="1789" width="15.54296875" customWidth="1"/>
    <col min="1790" max="1790" width="1.54296875" customWidth="1"/>
    <col min="1791" max="1791" width="10.54296875" customWidth="1"/>
    <col min="1792" max="1792" width="1.54296875" customWidth="1"/>
    <col min="1793" max="1804" width="9.453125" customWidth="1"/>
    <col min="2045" max="2045" width="15.54296875" customWidth="1"/>
    <col min="2046" max="2046" width="1.54296875" customWidth="1"/>
    <col min="2047" max="2047" width="10.54296875" customWidth="1"/>
    <col min="2048" max="2048" width="1.54296875" customWidth="1"/>
    <col min="2049" max="2060" width="9.453125" customWidth="1"/>
    <col min="2301" max="2301" width="15.54296875" customWidth="1"/>
    <col min="2302" max="2302" width="1.54296875" customWidth="1"/>
    <col min="2303" max="2303" width="10.54296875" customWidth="1"/>
    <col min="2304" max="2304" width="1.54296875" customWidth="1"/>
    <col min="2305" max="2316" width="9.453125" customWidth="1"/>
    <col min="2557" max="2557" width="15.54296875" customWidth="1"/>
    <col min="2558" max="2558" width="1.54296875" customWidth="1"/>
    <col min="2559" max="2559" width="10.54296875" customWidth="1"/>
    <col min="2560" max="2560" width="1.54296875" customWidth="1"/>
    <col min="2561" max="2572" width="9.453125" customWidth="1"/>
    <col min="2813" max="2813" width="15.54296875" customWidth="1"/>
    <col min="2814" max="2814" width="1.54296875" customWidth="1"/>
    <col min="2815" max="2815" width="10.54296875" customWidth="1"/>
    <col min="2816" max="2816" width="1.54296875" customWidth="1"/>
    <col min="2817" max="2828" width="9.453125" customWidth="1"/>
    <col min="3069" max="3069" width="15.54296875" customWidth="1"/>
    <col min="3070" max="3070" width="1.54296875" customWidth="1"/>
    <col min="3071" max="3071" width="10.54296875" customWidth="1"/>
    <col min="3072" max="3072" width="1.54296875" customWidth="1"/>
    <col min="3073" max="3084" width="9.453125" customWidth="1"/>
    <col min="3325" max="3325" width="15.54296875" customWidth="1"/>
    <col min="3326" max="3326" width="1.54296875" customWidth="1"/>
    <col min="3327" max="3327" width="10.54296875" customWidth="1"/>
    <col min="3328" max="3328" width="1.54296875" customWidth="1"/>
    <col min="3329" max="3340" width="9.453125" customWidth="1"/>
    <col min="3581" max="3581" width="15.54296875" customWidth="1"/>
    <col min="3582" max="3582" width="1.54296875" customWidth="1"/>
    <col min="3583" max="3583" width="10.54296875" customWidth="1"/>
    <col min="3584" max="3584" width="1.54296875" customWidth="1"/>
    <col min="3585" max="3596" width="9.453125" customWidth="1"/>
    <col min="3837" max="3837" width="15.54296875" customWidth="1"/>
    <col min="3838" max="3838" width="1.54296875" customWidth="1"/>
    <col min="3839" max="3839" width="10.54296875" customWidth="1"/>
    <col min="3840" max="3840" width="1.54296875" customWidth="1"/>
    <col min="3841" max="3852" width="9.453125" customWidth="1"/>
    <col min="4093" max="4093" width="15.54296875" customWidth="1"/>
    <col min="4094" max="4094" width="1.54296875" customWidth="1"/>
    <col min="4095" max="4095" width="10.54296875" customWidth="1"/>
    <col min="4096" max="4096" width="1.54296875" customWidth="1"/>
    <col min="4097" max="4108" width="9.453125" customWidth="1"/>
    <col min="4349" max="4349" width="15.54296875" customWidth="1"/>
    <col min="4350" max="4350" width="1.54296875" customWidth="1"/>
    <col min="4351" max="4351" width="10.54296875" customWidth="1"/>
    <col min="4352" max="4352" width="1.54296875" customWidth="1"/>
    <col min="4353" max="4364" width="9.453125" customWidth="1"/>
    <col min="4605" max="4605" width="15.54296875" customWidth="1"/>
    <col min="4606" max="4606" width="1.54296875" customWidth="1"/>
    <col min="4607" max="4607" width="10.54296875" customWidth="1"/>
    <col min="4608" max="4608" width="1.54296875" customWidth="1"/>
    <col min="4609" max="4620" width="9.453125" customWidth="1"/>
    <col min="4861" max="4861" width="15.54296875" customWidth="1"/>
    <col min="4862" max="4862" width="1.54296875" customWidth="1"/>
    <col min="4863" max="4863" width="10.54296875" customWidth="1"/>
    <col min="4864" max="4864" width="1.54296875" customWidth="1"/>
    <col min="4865" max="4876" width="9.453125" customWidth="1"/>
    <col min="5117" max="5117" width="15.54296875" customWidth="1"/>
    <col min="5118" max="5118" width="1.54296875" customWidth="1"/>
    <col min="5119" max="5119" width="10.54296875" customWidth="1"/>
    <col min="5120" max="5120" width="1.54296875" customWidth="1"/>
    <col min="5121" max="5132" width="9.453125" customWidth="1"/>
    <col min="5373" max="5373" width="15.54296875" customWidth="1"/>
    <col min="5374" max="5374" width="1.54296875" customWidth="1"/>
    <col min="5375" max="5375" width="10.54296875" customWidth="1"/>
    <col min="5376" max="5376" width="1.54296875" customWidth="1"/>
    <col min="5377" max="5388" width="9.453125" customWidth="1"/>
    <col min="5629" max="5629" width="15.54296875" customWidth="1"/>
    <col min="5630" max="5630" width="1.54296875" customWidth="1"/>
    <col min="5631" max="5631" width="10.54296875" customWidth="1"/>
    <col min="5632" max="5632" width="1.54296875" customWidth="1"/>
    <col min="5633" max="5644" width="9.453125" customWidth="1"/>
    <col min="5885" max="5885" width="15.54296875" customWidth="1"/>
    <col min="5886" max="5886" width="1.54296875" customWidth="1"/>
    <col min="5887" max="5887" width="10.54296875" customWidth="1"/>
    <col min="5888" max="5888" width="1.54296875" customWidth="1"/>
    <col min="5889" max="5900" width="9.453125" customWidth="1"/>
    <col min="6141" max="6141" width="15.54296875" customWidth="1"/>
    <col min="6142" max="6142" width="1.54296875" customWidth="1"/>
    <col min="6143" max="6143" width="10.54296875" customWidth="1"/>
    <col min="6144" max="6144" width="1.54296875" customWidth="1"/>
    <col min="6145" max="6156" width="9.453125" customWidth="1"/>
    <col min="6397" max="6397" width="15.54296875" customWidth="1"/>
    <col min="6398" max="6398" width="1.54296875" customWidth="1"/>
    <col min="6399" max="6399" width="10.54296875" customWidth="1"/>
    <col min="6400" max="6400" width="1.54296875" customWidth="1"/>
    <col min="6401" max="6412" width="9.453125" customWidth="1"/>
    <col min="6653" max="6653" width="15.54296875" customWidth="1"/>
    <col min="6654" max="6654" width="1.54296875" customWidth="1"/>
    <col min="6655" max="6655" width="10.54296875" customWidth="1"/>
    <col min="6656" max="6656" width="1.54296875" customWidth="1"/>
    <col min="6657" max="6668" width="9.453125" customWidth="1"/>
    <col min="6909" max="6909" width="15.54296875" customWidth="1"/>
    <col min="6910" max="6910" width="1.54296875" customWidth="1"/>
    <col min="6911" max="6911" width="10.54296875" customWidth="1"/>
    <col min="6912" max="6912" width="1.54296875" customWidth="1"/>
    <col min="6913" max="6924" width="9.453125" customWidth="1"/>
    <col min="7165" max="7165" width="15.54296875" customWidth="1"/>
    <col min="7166" max="7166" width="1.54296875" customWidth="1"/>
    <col min="7167" max="7167" width="10.54296875" customWidth="1"/>
    <col min="7168" max="7168" width="1.54296875" customWidth="1"/>
    <col min="7169" max="7180" width="9.453125" customWidth="1"/>
    <col min="7421" max="7421" width="15.54296875" customWidth="1"/>
    <col min="7422" max="7422" width="1.54296875" customWidth="1"/>
    <col min="7423" max="7423" width="10.54296875" customWidth="1"/>
    <col min="7424" max="7424" width="1.54296875" customWidth="1"/>
    <col min="7425" max="7436" width="9.453125" customWidth="1"/>
    <col min="7677" max="7677" width="15.54296875" customWidth="1"/>
    <col min="7678" max="7678" width="1.54296875" customWidth="1"/>
    <col min="7679" max="7679" width="10.54296875" customWidth="1"/>
    <col min="7680" max="7680" width="1.54296875" customWidth="1"/>
    <col min="7681" max="7692" width="9.453125" customWidth="1"/>
    <col min="7933" max="7933" width="15.54296875" customWidth="1"/>
    <col min="7934" max="7934" width="1.54296875" customWidth="1"/>
    <col min="7935" max="7935" width="10.54296875" customWidth="1"/>
    <col min="7936" max="7936" width="1.54296875" customWidth="1"/>
    <col min="7937" max="7948" width="9.453125" customWidth="1"/>
    <col min="8189" max="8189" width="15.54296875" customWidth="1"/>
    <col min="8190" max="8190" width="1.54296875" customWidth="1"/>
    <col min="8191" max="8191" width="10.54296875" customWidth="1"/>
    <col min="8192" max="8192" width="1.54296875" customWidth="1"/>
    <col min="8193" max="8204" width="9.453125" customWidth="1"/>
    <col min="8445" max="8445" width="15.54296875" customWidth="1"/>
    <col min="8446" max="8446" width="1.54296875" customWidth="1"/>
    <col min="8447" max="8447" width="10.54296875" customWidth="1"/>
    <col min="8448" max="8448" width="1.54296875" customWidth="1"/>
    <col min="8449" max="8460" width="9.453125" customWidth="1"/>
    <col min="8701" max="8701" width="15.54296875" customWidth="1"/>
    <col min="8702" max="8702" width="1.54296875" customWidth="1"/>
    <col min="8703" max="8703" width="10.54296875" customWidth="1"/>
    <col min="8704" max="8704" width="1.54296875" customWidth="1"/>
    <col min="8705" max="8716" width="9.453125" customWidth="1"/>
    <col min="8957" max="8957" width="15.54296875" customWidth="1"/>
    <col min="8958" max="8958" width="1.54296875" customWidth="1"/>
    <col min="8959" max="8959" width="10.54296875" customWidth="1"/>
    <col min="8960" max="8960" width="1.54296875" customWidth="1"/>
    <col min="8961" max="8972" width="9.453125" customWidth="1"/>
    <col min="9213" max="9213" width="15.54296875" customWidth="1"/>
    <col min="9214" max="9214" width="1.54296875" customWidth="1"/>
    <col min="9215" max="9215" width="10.54296875" customWidth="1"/>
    <col min="9216" max="9216" width="1.54296875" customWidth="1"/>
    <col min="9217" max="9228" width="9.453125" customWidth="1"/>
    <col min="9469" max="9469" width="15.54296875" customWidth="1"/>
    <col min="9470" max="9470" width="1.54296875" customWidth="1"/>
    <col min="9471" max="9471" width="10.54296875" customWidth="1"/>
    <col min="9472" max="9472" width="1.54296875" customWidth="1"/>
    <col min="9473" max="9484" width="9.453125" customWidth="1"/>
    <col min="9725" max="9725" width="15.54296875" customWidth="1"/>
    <col min="9726" max="9726" width="1.54296875" customWidth="1"/>
    <col min="9727" max="9727" width="10.54296875" customWidth="1"/>
    <col min="9728" max="9728" width="1.54296875" customWidth="1"/>
    <col min="9729" max="9740" width="9.453125" customWidth="1"/>
    <col min="9981" max="9981" width="15.54296875" customWidth="1"/>
    <col min="9982" max="9982" width="1.54296875" customWidth="1"/>
    <col min="9983" max="9983" width="10.54296875" customWidth="1"/>
    <col min="9984" max="9984" width="1.54296875" customWidth="1"/>
    <col min="9985" max="9996" width="9.453125" customWidth="1"/>
    <col min="10237" max="10237" width="15.54296875" customWidth="1"/>
    <col min="10238" max="10238" width="1.54296875" customWidth="1"/>
    <col min="10239" max="10239" width="10.54296875" customWidth="1"/>
    <col min="10240" max="10240" width="1.54296875" customWidth="1"/>
    <col min="10241" max="10252" width="9.453125" customWidth="1"/>
    <col min="10493" max="10493" width="15.54296875" customWidth="1"/>
    <col min="10494" max="10494" width="1.54296875" customWidth="1"/>
    <col min="10495" max="10495" width="10.54296875" customWidth="1"/>
    <col min="10496" max="10496" width="1.54296875" customWidth="1"/>
    <col min="10497" max="10508" width="9.453125" customWidth="1"/>
    <col min="10749" max="10749" width="15.54296875" customWidth="1"/>
    <col min="10750" max="10750" width="1.54296875" customWidth="1"/>
    <col min="10751" max="10751" width="10.54296875" customWidth="1"/>
    <col min="10752" max="10752" width="1.54296875" customWidth="1"/>
    <col min="10753" max="10764" width="9.453125" customWidth="1"/>
    <col min="11005" max="11005" width="15.54296875" customWidth="1"/>
    <col min="11006" max="11006" width="1.54296875" customWidth="1"/>
    <col min="11007" max="11007" width="10.54296875" customWidth="1"/>
    <col min="11008" max="11008" width="1.54296875" customWidth="1"/>
    <col min="11009" max="11020" width="9.453125" customWidth="1"/>
    <col min="11261" max="11261" width="15.54296875" customWidth="1"/>
    <col min="11262" max="11262" width="1.54296875" customWidth="1"/>
    <col min="11263" max="11263" width="10.54296875" customWidth="1"/>
    <col min="11264" max="11264" width="1.54296875" customWidth="1"/>
    <col min="11265" max="11276" width="9.453125" customWidth="1"/>
    <col min="11517" max="11517" width="15.54296875" customWidth="1"/>
    <col min="11518" max="11518" width="1.54296875" customWidth="1"/>
    <col min="11519" max="11519" width="10.54296875" customWidth="1"/>
    <col min="11520" max="11520" width="1.54296875" customWidth="1"/>
    <col min="11521" max="11532" width="9.453125" customWidth="1"/>
    <col min="11773" max="11773" width="15.54296875" customWidth="1"/>
    <col min="11774" max="11774" width="1.54296875" customWidth="1"/>
    <col min="11775" max="11775" width="10.54296875" customWidth="1"/>
    <col min="11776" max="11776" width="1.54296875" customWidth="1"/>
    <col min="11777" max="11788" width="9.453125" customWidth="1"/>
    <col min="12029" max="12029" width="15.54296875" customWidth="1"/>
    <col min="12030" max="12030" width="1.54296875" customWidth="1"/>
    <col min="12031" max="12031" width="10.54296875" customWidth="1"/>
    <col min="12032" max="12032" width="1.54296875" customWidth="1"/>
    <col min="12033" max="12044" width="9.453125" customWidth="1"/>
    <col min="12285" max="12285" width="15.54296875" customWidth="1"/>
    <col min="12286" max="12286" width="1.54296875" customWidth="1"/>
    <col min="12287" max="12287" width="10.54296875" customWidth="1"/>
    <col min="12288" max="12288" width="1.54296875" customWidth="1"/>
    <col min="12289" max="12300" width="9.453125" customWidth="1"/>
    <col min="12541" max="12541" width="15.54296875" customWidth="1"/>
    <col min="12542" max="12542" width="1.54296875" customWidth="1"/>
    <col min="12543" max="12543" width="10.54296875" customWidth="1"/>
    <col min="12544" max="12544" width="1.54296875" customWidth="1"/>
    <col min="12545" max="12556" width="9.453125" customWidth="1"/>
    <col min="12797" max="12797" width="15.54296875" customWidth="1"/>
    <col min="12798" max="12798" width="1.54296875" customWidth="1"/>
    <col min="12799" max="12799" width="10.54296875" customWidth="1"/>
    <col min="12800" max="12800" width="1.54296875" customWidth="1"/>
    <col min="12801" max="12812" width="9.453125" customWidth="1"/>
    <col min="13053" max="13053" width="15.54296875" customWidth="1"/>
    <col min="13054" max="13054" width="1.54296875" customWidth="1"/>
    <col min="13055" max="13055" width="10.54296875" customWidth="1"/>
    <col min="13056" max="13056" width="1.54296875" customWidth="1"/>
    <col min="13057" max="13068" width="9.453125" customWidth="1"/>
    <col min="13309" max="13309" width="15.54296875" customWidth="1"/>
    <col min="13310" max="13310" width="1.54296875" customWidth="1"/>
    <col min="13311" max="13311" width="10.54296875" customWidth="1"/>
    <col min="13312" max="13312" width="1.54296875" customWidth="1"/>
    <col min="13313" max="13324" width="9.453125" customWidth="1"/>
    <col min="13565" max="13565" width="15.54296875" customWidth="1"/>
    <col min="13566" max="13566" width="1.54296875" customWidth="1"/>
    <col min="13567" max="13567" width="10.54296875" customWidth="1"/>
    <col min="13568" max="13568" width="1.54296875" customWidth="1"/>
    <col min="13569" max="13580" width="9.453125" customWidth="1"/>
    <col min="13821" max="13821" width="15.54296875" customWidth="1"/>
    <col min="13822" max="13822" width="1.54296875" customWidth="1"/>
    <col min="13823" max="13823" width="10.54296875" customWidth="1"/>
    <col min="13824" max="13824" width="1.54296875" customWidth="1"/>
    <col min="13825" max="13836" width="9.453125" customWidth="1"/>
    <col min="14077" max="14077" width="15.54296875" customWidth="1"/>
    <col min="14078" max="14078" width="1.54296875" customWidth="1"/>
    <col min="14079" max="14079" width="10.54296875" customWidth="1"/>
    <col min="14080" max="14080" width="1.54296875" customWidth="1"/>
    <col min="14081" max="14092" width="9.453125" customWidth="1"/>
    <col min="14333" max="14333" width="15.54296875" customWidth="1"/>
    <col min="14334" max="14334" width="1.54296875" customWidth="1"/>
    <col min="14335" max="14335" width="10.54296875" customWidth="1"/>
    <col min="14336" max="14336" width="1.54296875" customWidth="1"/>
    <col min="14337" max="14348" width="9.453125" customWidth="1"/>
    <col min="14589" max="14589" width="15.54296875" customWidth="1"/>
    <col min="14590" max="14590" width="1.54296875" customWidth="1"/>
    <col min="14591" max="14591" width="10.54296875" customWidth="1"/>
    <col min="14592" max="14592" width="1.54296875" customWidth="1"/>
    <col min="14593" max="14604" width="9.453125" customWidth="1"/>
    <col min="14845" max="14845" width="15.54296875" customWidth="1"/>
    <col min="14846" max="14846" width="1.54296875" customWidth="1"/>
    <col min="14847" max="14847" width="10.54296875" customWidth="1"/>
    <col min="14848" max="14848" width="1.54296875" customWidth="1"/>
    <col min="14849" max="14860" width="9.453125" customWidth="1"/>
    <col min="15101" max="15101" width="15.54296875" customWidth="1"/>
    <col min="15102" max="15102" width="1.54296875" customWidth="1"/>
    <col min="15103" max="15103" width="10.54296875" customWidth="1"/>
    <col min="15104" max="15104" width="1.54296875" customWidth="1"/>
    <col min="15105" max="15116" width="9.453125" customWidth="1"/>
    <col min="15357" max="15357" width="15.54296875" customWidth="1"/>
    <col min="15358" max="15358" width="1.54296875" customWidth="1"/>
    <col min="15359" max="15359" width="10.54296875" customWidth="1"/>
    <col min="15360" max="15360" width="1.54296875" customWidth="1"/>
    <col min="15361" max="15372" width="9.453125" customWidth="1"/>
    <col min="15613" max="15613" width="15.54296875" customWidth="1"/>
    <col min="15614" max="15614" width="1.54296875" customWidth="1"/>
    <col min="15615" max="15615" width="10.54296875" customWidth="1"/>
    <col min="15616" max="15616" width="1.54296875" customWidth="1"/>
    <col min="15617" max="15628" width="9.453125" customWidth="1"/>
    <col min="15869" max="15869" width="15.54296875" customWidth="1"/>
    <col min="15870" max="15870" width="1.54296875" customWidth="1"/>
    <col min="15871" max="15871" width="10.54296875" customWidth="1"/>
    <col min="15872" max="15872" width="1.54296875" customWidth="1"/>
    <col min="15873" max="15884" width="9.453125" customWidth="1"/>
    <col min="16125" max="16125" width="15.54296875" customWidth="1"/>
    <col min="16126" max="16126" width="1.54296875" customWidth="1"/>
    <col min="16127" max="16127" width="10.54296875" customWidth="1"/>
    <col min="16128" max="16128" width="1.54296875" customWidth="1"/>
    <col min="16129" max="16140" width="9.453125" customWidth="1"/>
    <col min="16381" max="16384" width="9.453125" customWidth="1"/>
  </cols>
  <sheetData>
    <row r="1" spans="1:197" x14ac:dyDescent="0.35">
      <c r="A1" s="49" t="s">
        <v>190</v>
      </c>
      <c r="B1" s="49"/>
      <c r="C1" s="51"/>
      <c r="D1" s="51"/>
      <c r="E1" s="51"/>
      <c r="F1" s="51"/>
      <c r="G1" s="51"/>
      <c r="H1" s="51"/>
      <c r="I1" s="51"/>
      <c r="J1" s="51"/>
      <c r="K1" s="51"/>
      <c r="L1" s="51"/>
      <c r="M1" s="51"/>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row>
    <row r="2" spans="1:197" x14ac:dyDescent="0.35">
      <c r="A2" s="42" t="s">
        <v>289</v>
      </c>
      <c r="B2" s="42"/>
      <c r="C2" s="52"/>
      <c r="D2" s="52"/>
      <c r="E2" s="52"/>
      <c r="F2" s="52"/>
      <c r="G2" s="52"/>
      <c r="H2" s="52"/>
      <c r="I2" s="52"/>
      <c r="J2" s="52"/>
      <c r="K2" s="52"/>
      <c r="L2" s="52"/>
      <c r="M2" s="52"/>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row>
    <row r="3" spans="1:197" ht="30" customHeight="1" x14ac:dyDescent="0.35">
      <c r="A3" s="40"/>
      <c r="B3" s="40"/>
      <c r="C3" s="67" t="s">
        <v>1</v>
      </c>
      <c r="D3" s="68" t="s">
        <v>6</v>
      </c>
      <c r="E3" s="69"/>
      <c r="F3" s="69"/>
      <c r="G3" s="43"/>
      <c r="H3" s="43"/>
      <c r="I3" s="43"/>
      <c r="J3" s="69"/>
      <c r="K3" s="69"/>
      <c r="L3" s="43"/>
      <c r="M3" s="43"/>
      <c r="GO3" s="41"/>
    </row>
    <row r="4" spans="1:197" x14ac:dyDescent="0.35">
      <c r="A4" s="38"/>
      <c r="B4" s="38"/>
      <c r="C4" s="38"/>
      <c r="D4" s="38" t="s">
        <v>193</v>
      </c>
      <c r="E4" s="38" t="s">
        <v>8</v>
      </c>
      <c r="F4" s="38" t="s">
        <v>9</v>
      </c>
      <c r="G4" s="38" t="s">
        <v>10</v>
      </c>
      <c r="H4" s="38" t="s">
        <v>11</v>
      </c>
      <c r="I4" s="38" t="s">
        <v>12</v>
      </c>
      <c r="J4" s="38" t="s">
        <v>13</v>
      </c>
      <c r="K4" s="38" t="s">
        <v>14</v>
      </c>
      <c r="L4" s="38" t="s">
        <v>15</v>
      </c>
      <c r="M4" s="38" t="s">
        <v>44</v>
      </c>
      <c r="GN4" s="41"/>
      <c r="GO4" s="41"/>
    </row>
    <row r="5" spans="1:197" x14ac:dyDescent="0.35">
      <c r="A5" s="46"/>
      <c r="B5" s="46"/>
      <c r="D5" s="46"/>
      <c r="E5" s="46"/>
      <c r="F5" s="46"/>
      <c r="G5" s="46"/>
      <c r="H5" s="46"/>
      <c r="I5" s="46"/>
      <c r="J5" s="46"/>
      <c r="K5" s="46"/>
      <c r="L5" s="46"/>
      <c r="M5" s="46"/>
      <c r="GN5" s="41"/>
      <c r="GO5" s="41"/>
    </row>
    <row r="6" spans="1:197" x14ac:dyDescent="0.35">
      <c r="A6" s="46"/>
      <c r="B6" s="46"/>
      <c r="C6" s="66" t="s">
        <v>5</v>
      </c>
      <c r="D6" s="46"/>
      <c r="E6" s="46"/>
      <c r="F6" s="46"/>
      <c r="G6" s="46"/>
      <c r="H6" s="46"/>
      <c r="I6" s="46"/>
      <c r="J6" s="46"/>
      <c r="K6" s="46"/>
      <c r="L6" s="46"/>
      <c r="M6" s="46"/>
      <c r="GN6" s="41"/>
      <c r="GO6" s="41"/>
    </row>
    <row r="7" spans="1:197" x14ac:dyDescent="0.35">
      <c r="A7" s="40" t="s">
        <v>194</v>
      </c>
      <c r="B7" s="54"/>
      <c r="C7" s="84">
        <v>221480</v>
      </c>
      <c r="D7" s="84">
        <v>2090</v>
      </c>
      <c r="E7" s="84">
        <v>20580</v>
      </c>
      <c r="F7" s="84">
        <v>33030</v>
      </c>
      <c r="G7" s="84">
        <v>33910</v>
      </c>
      <c r="H7" s="84">
        <v>26770</v>
      </c>
      <c r="I7" s="84">
        <v>21690</v>
      </c>
      <c r="J7" s="84">
        <v>20120</v>
      </c>
      <c r="K7" s="84">
        <v>22190</v>
      </c>
      <c r="L7" s="84">
        <v>19650</v>
      </c>
      <c r="M7" s="84">
        <v>21450</v>
      </c>
      <c r="N7" s="84"/>
      <c r="GN7" s="41"/>
      <c r="GO7" s="41"/>
    </row>
    <row r="8" spans="1:197" x14ac:dyDescent="0.35">
      <c r="A8" s="40" t="s">
        <v>195</v>
      </c>
      <c r="B8" s="54"/>
      <c r="C8" s="84">
        <v>122390</v>
      </c>
      <c r="D8" s="84">
        <v>690</v>
      </c>
      <c r="E8" s="84">
        <v>7850</v>
      </c>
      <c r="F8" s="84">
        <v>14040</v>
      </c>
      <c r="G8" s="84">
        <v>17260</v>
      </c>
      <c r="H8" s="84">
        <v>14780</v>
      </c>
      <c r="I8" s="84">
        <v>12490</v>
      </c>
      <c r="J8" s="84">
        <v>11870</v>
      </c>
      <c r="K8" s="84">
        <v>13420</v>
      </c>
      <c r="L8" s="84">
        <v>12930</v>
      </c>
      <c r="M8" s="84">
        <v>17060</v>
      </c>
      <c r="N8" s="84"/>
      <c r="GM8" s="41"/>
      <c r="GN8" s="41"/>
      <c r="GO8" s="41"/>
    </row>
    <row r="9" spans="1:197" x14ac:dyDescent="0.35">
      <c r="A9" s="40" t="s">
        <v>196</v>
      </c>
      <c r="B9" s="54"/>
      <c r="C9" s="84">
        <v>99090</v>
      </c>
      <c r="D9" s="84">
        <v>1390</v>
      </c>
      <c r="E9" s="84">
        <v>12730</v>
      </c>
      <c r="F9" s="84">
        <v>18980</v>
      </c>
      <c r="G9" s="84">
        <v>16660</v>
      </c>
      <c r="H9" s="84">
        <v>11980</v>
      </c>
      <c r="I9" s="84">
        <v>9200</v>
      </c>
      <c r="J9" s="84">
        <v>8240</v>
      </c>
      <c r="K9" s="84">
        <v>8770</v>
      </c>
      <c r="L9" s="84">
        <v>6730</v>
      </c>
      <c r="M9" s="84">
        <v>4390</v>
      </c>
      <c r="N9" s="84"/>
      <c r="GM9" s="41"/>
      <c r="GN9" s="41"/>
      <c r="GO9" s="41"/>
    </row>
    <row r="10" spans="1:197" x14ac:dyDescent="0.35">
      <c r="B10" s="46"/>
      <c r="C10" s="84"/>
      <c r="D10" s="84"/>
      <c r="E10" s="84"/>
      <c r="F10" s="84"/>
      <c r="G10" s="84"/>
      <c r="H10" s="84"/>
      <c r="I10" s="84"/>
      <c r="J10" s="84"/>
      <c r="K10" s="84"/>
      <c r="L10" s="84"/>
      <c r="M10" s="84"/>
      <c r="N10" s="84"/>
      <c r="GM10" s="41"/>
      <c r="GN10" s="41"/>
      <c r="GO10" s="41"/>
    </row>
    <row r="11" spans="1:197" x14ac:dyDescent="0.35">
      <c r="A11" s="39" t="s">
        <v>197</v>
      </c>
      <c r="B11" s="46"/>
      <c r="C11" s="84"/>
      <c r="D11" s="84"/>
      <c r="E11" s="84"/>
      <c r="F11" s="84"/>
      <c r="G11" s="84"/>
      <c r="H11" s="84"/>
      <c r="I11" s="84"/>
      <c r="J11" s="84"/>
      <c r="K11" s="84"/>
      <c r="L11" s="84"/>
      <c r="M11" s="84"/>
      <c r="N11" s="84"/>
      <c r="GM11" s="41"/>
      <c r="GN11" s="41"/>
      <c r="GO11" s="41"/>
    </row>
    <row r="12" spans="1:197" x14ac:dyDescent="0.35">
      <c r="A12" s="82" t="s">
        <v>198</v>
      </c>
      <c r="B12" s="82" t="s">
        <v>199</v>
      </c>
      <c r="C12" s="84">
        <v>640</v>
      </c>
      <c r="D12" s="84">
        <v>10</v>
      </c>
      <c r="E12" s="84">
        <v>50</v>
      </c>
      <c r="F12" s="84">
        <v>90</v>
      </c>
      <c r="G12" s="84">
        <v>90</v>
      </c>
      <c r="H12" s="84">
        <v>70</v>
      </c>
      <c r="I12" s="84">
        <v>60</v>
      </c>
      <c r="J12" s="84">
        <v>70</v>
      </c>
      <c r="K12" s="84">
        <v>80</v>
      </c>
      <c r="L12" s="84">
        <v>60</v>
      </c>
      <c r="M12" s="84">
        <v>60</v>
      </c>
      <c r="N12" s="84"/>
      <c r="GM12" s="41"/>
      <c r="GN12" s="41"/>
      <c r="GO12" s="41"/>
    </row>
    <row r="13" spans="1:197" x14ac:dyDescent="0.35">
      <c r="A13" s="82" t="s">
        <v>200</v>
      </c>
      <c r="B13" s="82" t="s">
        <v>201</v>
      </c>
      <c r="C13" s="84">
        <v>40</v>
      </c>
      <c r="D13" s="84">
        <v>0</v>
      </c>
      <c r="E13" s="84">
        <v>0</v>
      </c>
      <c r="F13" s="84">
        <v>10</v>
      </c>
      <c r="G13" s="84">
        <v>10</v>
      </c>
      <c r="H13" s="84">
        <v>10</v>
      </c>
      <c r="I13" s="84">
        <v>0</v>
      </c>
      <c r="J13" s="84">
        <v>0</v>
      </c>
      <c r="K13" s="84">
        <v>0</v>
      </c>
      <c r="L13" s="84">
        <v>10</v>
      </c>
      <c r="M13" s="84">
        <v>0</v>
      </c>
      <c r="N13" s="84"/>
      <c r="GM13" s="41"/>
      <c r="GN13" s="41"/>
      <c r="GO13" s="41"/>
    </row>
    <row r="14" spans="1:197" x14ac:dyDescent="0.35">
      <c r="A14" s="82" t="s">
        <v>202</v>
      </c>
      <c r="B14" s="82" t="s">
        <v>203</v>
      </c>
      <c r="C14" s="84">
        <v>5440</v>
      </c>
      <c r="D14" s="84">
        <v>60</v>
      </c>
      <c r="E14" s="84">
        <v>430</v>
      </c>
      <c r="F14" s="84">
        <v>780</v>
      </c>
      <c r="G14" s="84">
        <v>880</v>
      </c>
      <c r="H14" s="84">
        <v>690</v>
      </c>
      <c r="I14" s="84">
        <v>610</v>
      </c>
      <c r="J14" s="84">
        <v>600</v>
      </c>
      <c r="K14" s="84">
        <v>660</v>
      </c>
      <c r="L14" s="84">
        <v>480</v>
      </c>
      <c r="M14" s="84">
        <v>240</v>
      </c>
      <c r="N14" s="84"/>
      <c r="GM14" s="41"/>
      <c r="GN14" s="41"/>
      <c r="GO14" s="41"/>
    </row>
    <row r="15" spans="1:197" x14ac:dyDescent="0.35">
      <c r="A15" s="82" t="s">
        <v>204</v>
      </c>
      <c r="B15" s="82" t="s">
        <v>205</v>
      </c>
      <c r="C15" s="84">
        <v>270</v>
      </c>
      <c r="D15" s="84">
        <v>0</v>
      </c>
      <c r="E15" s="84">
        <v>20</v>
      </c>
      <c r="F15" s="84">
        <v>50</v>
      </c>
      <c r="G15" s="84">
        <v>50</v>
      </c>
      <c r="H15" s="84">
        <v>50</v>
      </c>
      <c r="I15" s="84">
        <v>30</v>
      </c>
      <c r="J15" s="84">
        <v>30</v>
      </c>
      <c r="K15" s="84">
        <v>30</v>
      </c>
      <c r="L15" s="84">
        <v>10</v>
      </c>
      <c r="M15" s="84">
        <v>10</v>
      </c>
      <c r="N15" s="84"/>
      <c r="GM15" s="41"/>
      <c r="GN15" s="41"/>
      <c r="GO15" s="41"/>
    </row>
    <row r="16" spans="1:197" x14ac:dyDescent="0.35">
      <c r="A16" s="82" t="s">
        <v>206</v>
      </c>
      <c r="B16" s="82" t="s">
        <v>207</v>
      </c>
      <c r="C16" s="84">
        <v>320</v>
      </c>
      <c r="D16" s="84">
        <v>0</v>
      </c>
      <c r="E16" s="84">
        <v>30</v>
      </c>
      <c r="F16" s="84">
        <v>50</v>
      </c>
      <c r="G16" s="84">
        <v>60</v>
      </c>
      <c r="H16" s="84">
        <v>40</v>
      </c>
      <c r="I16" s="84">
        <v>40</v>
      </c>
      <c r="J16" s="84">
        <v>20</v>
      </c>
      <c r="K16" s="84">
        <v>40</v>
      </c>
      <c r="L16" s="84">
        <v>30</v>
      </c>
      <c r="M16" s="84">
        <v>10</v>
      </c>
      <c r="N16" s="84"/>
      <c r="GM16" s="41"/>
      <c r="GN16" s="41"/>
      <c r="GO16" s="41"/>
    </row>
    <row r="17" spans="1:197" x14ac:dyDescent="0.35">
      <c r="A17" s="82" t="s">
        <v>208</v>
      </c>
      <c r="B17" s="82" t="s">
        <v>209</v>
      </c>
      <c r="C17" s="84">
        <v>2540</v>
      </c>
      <c r="D17" s="84">
        <v>50</v>
      </c>
      <c r="E17" s="84">
        <v>290</v>
      </c>
      <c r="F17" s="84">
        <v>370</v>
      </c>
      <c r="G17" s="84">
        <v>400</v>
      </c>
      <c r="H17" s="84">
        <v>300</v>
      </c>
      <c r="I17" s="84">
        <v>280</v>
      </c>
      <c r="J17" s="84">
        <v>240</v>
      </c>
      <c r="K17" s="84">
        <v>270</v>
      </c>
      <c r="L17" s="84">
        <v>220</v>
      </c>
      <c r="M17" s="84">
        <v>140</v>
      </c>
      <c r="N17" s="84"/>
      <c r="GM17" s="41"/>
      <c r="GN17" s="41"/>
      <c r="GO17" s="41"/>
    </row>
    <row r="18" spans="1:197" x14ac:dyDescent="0.35">
      <c r="A18" s="82" t="s">
        <v>210</v>
      </c>
      <c r="B18" s="82" t="s">
        <v>211</v>
      </c>
      <c r="C18" s="84">
        <v>13440</v>
      </c>
      <c r="D18" s="84">
        <v>240</v>
      </c>
      <c r="E18" s="84">
        <v>2050</v>
      </c>
      <c r="F18" s="84">
        <v>2560</v>
      </c>
      <c r="G18" s="84">
        <v>2040</v>
      </c>
      <c r="H18" s="84">
        <v>1580</v>
      </c>
      <c r="I18" s="84">
        <v>1250</v>
      </c>
      <c r="J18" s="84">
        <v>1120</v>
      </c>
      <c r="K18" s="84">
        <v>1240</v>
      </c>
      <c r="L18" s="84">
        <v>860</v>
      </c>
      <c r="M18" s="84">
        <v>520</v>
      </c>
      <c r="N18" s="84"/>
      <c r="GJ18" s="41"/>
      <c r="GK18" s="41"/>
      <c r="GL18" s="41"/>
      <c r="GM18" s="41"/>
      <c r="GN18" s="41"/>
      <c r="GO18" s="41"/>
    </row>
    <row r="19" spans="1:197" x14ac:dyDescent="0.35">
      <c r="A19" s="82" t="s">
        <v>212</v>
      </c>
      <c r="B19" s="82" t="s">
        <v>213</v>
      </c>
      <c r="C19" s="84">
        <v>3660</v>
      </c>
      <c r="D19" s="84">
        <v>50</v>
      </c>
      <c r="E19" s="84">
        <v>480</v>
      </c>
      <c r="F19" s="84">
        <v>600</v>
      </c>
      <c r="G19" s="84">
        <v>590</v>
      </c>
      <c r="H19" s="84">
        <v>440</v>
      </c>
      <c r="I19" s="84">
        <v>380</v>
      </c>
      <c r="J19" s="84">
        <v>320</v>
      </c>
      <c r="K19" s="84">
        <v>340</v>
      </c>
      <c r="L19" s="84">
        <v>260</v>
      </c>
      <c r="M19" s="84">
        <v>210</v>
      </c>
      <c r="N19" s="84"/>
      <c r="GJ19" s="41"/>
      <c r="GK19" s="41"/>
      <c r="GL19" s="41"/>
      <c r="GM19" s="41"/>
      <c r="GN19" s="41"/>
      <c r="GO19" s="41"/>
    </row>
    <row r="20" spans="1:197" x14ac:dyDescent="0.35">
      <c r="A20" s="82" t="s">
        <v>214</v>
      </c>
      <c r="B20" s="82" t="s">
        <v>215</v>
      </c>
      <c r="C20" s="84">
        <v>4650</v>
      </c>
      <c r="D20" s="84">
        <v>130</v>
      </c>
      <c r="E20" s="84">
        <v>890</v>
      </c>
      <c r="F20" s="84">
        <v>920</v>
      </c>
      <c r="G20" s="84">
        <v>690</v>
      </c>
      <c r="H20" s="84">
        <v>520</v>
      </c>
      <c r="I20" s="84">
        <v>400</v>
      </c>
      <c r="J20" s="84">
        <v>350</v>
      </c>
      <c r="K20" s="84">
        <v>340</v>
      </c>
      <c r="L20" s="84">
        <v>230</v>
      </c>
      <c r="M20" s="84">
        <v>170</v>
      </c>
      <c r="N20" s="84"/>
      <c r="GJ20" s="41"/>
      <c r="GK20" s="41"/>
      <c r="GL20" s="41"/>
      <c r="GM20" s="41"/>
      <c r="GN20" s="41"/>
      <c r="GO20" s="41"/>
    </row>
    <row r="21" spans="1:197" x14ac:dyDescent="0.35">
      <c r="A21" s="82" t="s">
        <v>216</v>
      </c>
      <c r="B21" s="82" t="s">
        <v>217</v>
      </c>
      <c r="C21" s="84">
        <v>4070</v>
      </c>
      <c r="D21" s="84">
        <v>10</v>
      </c>
      <c r="E21" s="84">
        <v>370</v>
      </c>
      <c r="F21" s="84">
        <v>950</v>
      </c>
      <c r="G21" s="84">
        <v>910</v>
      </c>
      <c r="H21" s="84">
        <v>590</v>
      </c>
      <c r="I21" s="84">
        <v>390</v>
      </c>
      <c r="J21" s="84">
        <v>310</v>
      </c>
      <c r="K21" s="84">
        <v>290</v>
      </c>
      <c r="L21" s="84">
        <v>180</v>
      </c>
      <c r="M21" s="84">
        <v>80</v>
      </c>
      <c r="N21" s="84"/>
      <c r="GJ21" s="41"/>
      <c r="GK21" s="41"/>
      <c r="GL21" s="41"/>
      <c r="GM21" s="41"/>
      <c r="GN21" s="41"/>
      <c r="GO21" s="41"/>
    </row>
    <row r="22" spans="1:197" x14ac:dyDescent="0.35">
      <c r="A22" s="82" t="s">
        <v>218</v>
      </c>
      <c r="B22" s="82" t="s">
        <v>219</v>
      </c>
      <c r="C22" s="84">
        <v>1660</v>
      </c>
      <c r="D22" s="84">
        <v>10</v>
      </c>
      <c r="E22" s="84">
        <v>130</v>
      </c>
      <c r="F22" s="84">
        <v>280</v>
      </c>
      <c r="G22" s="84">
        <v>320</v>
      </c>
      <c r="H22" s="84">
        <v>250</v>
      </c>
      <c r="I22" s="84">
        <v>190</v>
      </c>
      <c r="J22" s="84">
        <v>150</v>
      </c>
      <c r="K22" s="84">
        <v>190</v>
      </c>
      <c r="L22" s="84">
        <v>90</v>
      </c>
      <c r="M22" s="84">
        <v>60</v>
      </c>
      <c r="N22" s="84"/>
      <c r="GJ22" s="41"/>
      <c r="GK22" s="41"/>
      <c r="GL22" s="41"/>
      <c r="GM22" s="41"/>
      <c r="GN22" s="41"/>
      <c r="GO22" s="41"/>
    </row>
    <row r="23" spans="1:197" x14ac:dyDescent="0.35">
      <c r="A23" s="82" t="s">
        <v>220</v>
      </c>
      <c r="B23" s="82" t="s">
        <v>221</v>
      </c>
      <c r="C23" s="84">
        <v>730</v>
      </c>
      <c r="D23" s="84">
        <v>0</v>
      </c>
      <c r="E23" s="84">
        <v>70</v>
      </c>
      <c r="F23" s="84">
        <v>120</v>
      </c>
      <c r="G23" s="84">
        <v>140</v>
      </c>
      <c r="H23" s="84">
        <v>90</v>
      </c>
      <c r="I23" s="84">
        <v>80</v>
      </c>
      <c r="J23" s="84">
        <v>70</v>
      </c>
      <c r="K23" s="84">
        <v>70</v>
      </c>
      <c r="L23" s="84">
        <v>60</v>
      </c>
      <c r="M23" s="84">
        <v>30</v>
      </c>
      <c r="N23" s="84"/>
      <c r="GJ23" s="41"/>
      <c r="GK23" s="41"/>
      <c r="GL23" s="41"/>
      <c r="GM23" s="41"/>
      <c r="GN23" s="41"/>
      <c r="GO23" s="41"/>
    </row>
    <row r="24" spans="1:197" x14ac:dyDescent="0.35">
      <c r="A24" s="82" t="s">
        <v>222</v>
      </c>
      <c r="B24" s="82" t="s">
        <v>223</v>
      </c>
      <c r="C24" s="84">
        <v>6470</v>
      </c>
      <c r="D24" s="84">
        <v>30</v>
      </c>
      <c r="E24" s="84">
        <v>590</v>
      </c>
      <c r="F24" s="84">
        <v>1530</v>
      </c>
      <c r="G24" s="84">
        <v>1280</v>
      </c>
      <c r="H24" s="84">
        <v>830</v>
      </c>
      <c r="I24" s="84">
        <v>610</v>
      </c>
      <c r="J24" s="84">
        <v>500</v>
      </c>
      <c r="K24" s="84">
        <v>510</v>
      </c>
      <c r="L24" s="84">
        <v>380</v>
      </c>
      <c r="M24" s="84">
        <v>210</v>
      </c>
      <c r="N24" s="84"/>
      <c r="GJ24" s="41"/>
      <c r="GK24" s="41"/>
      <c r="GL24" s="41"/>
      <c r="GM24" s="41"/>
      <c r="GN24" s="41"/>
      <c r="GO24" s="41"/>
    </row>
    <row r="25" spans="1:197" x14ac:dyDescent="0.35">
      <c r="A25" s="82" t="s">
        <v>224</v>
      </c>
      <c r="B25" s="82" t="s">
        <v>225</v>
      </c>
      <c r="C25" s="84">
        <v>32570</v>
      </c>
      <c r="D25" s="84">
        <v>600</v>
      </c>
      <c r="E25" s="84">
        <v>5060</v>
      </c>
      <c r="F25" s="84">
        <v>6190</v>
      </c>
      <c r="G25" s="84">
        <v>4920</v>
      </c>
      <c r="H25" s="84">
        <v>3520</v>
      </c>
      <c r="I25" s="84">
        <v>2820</v>
      </c>
      <c r="J25" s="84">
        <v>2670</v>
      </c>
      <c r="K25" s="84">
        <v>2810</v>
      </c>
      <c r="L25" s="84">
        <v>2280</v>
      </c>
      <c r="M25" s="84">
        <v>1700</v>
      </c>
      <c r="N25" s="84"/>
      <c r="GM25" s="41"/>
      <c r="GN25" s="41"/>
      <c r="GO25" s="41"/>
    </row>
    <row r="26" spans="1:197" x14ac:dyDescent="0.35">
      <c r="A26" s="82" t="s">
        <v>226</v>
      </c>
      <c r="B26" s="82" t="s">
        <v>227</v>
      </c>
      <c r="C26" s="84">
        <v>3040</v>
      </c>
      <c r="D26" s="84">
        <v>10</v>
      </c>
      <c r="E26" s="84">
        <v>240</v>
      </c>
      <c r="F26" s="84">
        <v>610</v>
      </c>
      <c r="G26" s="84">
        <v>600</v>
      </c>
      <c r="H26" s="84">
        <v>400</v>
      </c>
      <c r="I26" s="84">
        <v>280</v>
      </c>
      <c r="J26" s="84">
        <v>270</v>
      </c>
      <c r="K26" s="84">
        <v>310</v>
      </c>
      <c r="L26" s="84">
        <v>200</v>
      </c>
      <c r="M26" s="84">
        <v>120</v>
      </c>
      <c r="N26" s="84"/>
      <c r="GM26" s="41"/>
      <c r="GN26" s="41"/>
      <c r="GO26" s="41"/>
    </row>
    <row r="27" spans="1:197" x14ac:dyDescent="0.35">
      <c r="A27" s="82" t="s">
        <v>228</v>
      </c>
      <c r="B27" s="82" t="s">
        <v>229</v>
      </c>
      <c r="C27" s="84">
        <v>3930</v>
      </c>
      <c r="D27" s="84">
        <v>20</v>
      </c>
      <c r="E27" s="84">
        <v>270</v>
      </c>
      <c r="F27" s="84">
        <v>740</v>
      </c>
      <c r="G27" s="84">
        <v>810</v>
      </c>
      <c r="H27" s="84">
        <v>580</v>
      </c>
      <c r="I27" s="84">
        <v>410</v>
      </c>
      <c r="J27" s="84">
        <v>330</v>
      </c>
      <c r="K27" s="84">
        <v>340</v>
      </c>
      <c r="L27" s="84">
        <v>240</v>
      </c>
      <c r="M27" s="84">
        <v>190</v>
      </c>
      <c r="N27" s="84"/>
      <c r="GM27" s="41"/>
      <c r="GN27" s="41"/>
      <c r="GO27" s="41"/>
    </row>
    <row r="28" spans="1:197" x14ac:dyDescent="0.35">
      <c r="A28" s="82" t="s">
        <v>230</v>
      </c>
      <c r="B28" s="82" t="s">
        <v>231</v>
      </c>
      <c r="C28" s="84">
        <v>12110</v>
      </c>
      <c r="D28" s="84">
        <v>130</v>
      </c>
      <c r="E28" s="84">
        <v>1250</v>
      </c>
      <c r="F28" s="84">
        <v>2430</v>
      </c>
      <c r="G28" s="84">
        <v>2270</v>
      </c>
      <c r="H28" s="84">
        <v>1630</v>
      </c>
      <c r="I28" s="84">
        <v>1090</v>
      </c>
      <c r="J28" s="84">
        <v>930</v>
      </c>
      <c r="K28" s="84">
        <v>980</v>
      </c>
      <c r="L28" s="84">
        <v>930</v>
      </c>
      <c r="M28" s="84">
        <v>480</v>
      </c>
      <c r="N28" s="84"/>
      <c r="GM28" s="41"/>
      <c r="GN28" s="41"/>
      <c r="GO28" s="41"/>
    </row>
    <row r="29" spans="1:197" x14ac:dyDescent="0.35">
      <c r="A29" s="82" t="s">
        <v>232</v>
      </c>
      <c r="B29" s="82" t="s">
        <v>233</v>
      </c>
      <c r="C29" s="84">
        <v>1750</v>
      </c>
      <c r="D29" s="84">
        <v>20</v>
      </c>
      <c r="E29" s="84">
        <v>290</v>
      </c>
      <c r="F29" s="84">
        <v>380</v>
      </c>
      <c r="G29" s="84">
        <v>300</v>
      </c>
      <c r="H29" s="84">
        <v>190</v>
      </c>
      <c r="I29" s="84">
        <v>150</v>
      </c>
      <c r="J29" s="84">
        <v>120</v>
      </c>
      <c r="K29" s="84">
        <v>120</v>
      </c>
      <c r="L29" s="84">
        <v>100</v>
      </c>
      <c r="M29" s="84">
        <v>90</v>
      </c>
      <c r="N29" s="84"/>
      <c r="GM29" s="41"/>
      <c r="GN29" s="41"/>
      <c r="GO29" s="41"/>
    </row>
    <row r="30" spans="1:197" x14ac:dyDescent="0.35">
      <c r="A30" s="82" t="s">
        <v>234</v>
      </c>
      <c r="B30" s="82" t="s">
        <v>235</v>
      </c>
      <c r="C30" s="84">
        <v>1510</v>
      </c>
      <c r="D30" s="84">
        <v>20</v>
      </c>
      <c r="E30" s="84">
        <v>190</v>
      </c>
      <c r="F30" s="84">
        <v>300</v>
      </c>
      <c r="G30" s="84">
        <v>280</v>
      </c>
      <c r="H30" s="84">
        <v>190</v>
      </c>
      <c r="I30" s="84">
        <v>140</v>
      </c>
      <c r="J30" s="84">
        <v>130</v>
      </c>
      <c r="K30" s="84">
        <v>120</v>
      </c>
      <c r="L30" s="84">
        <v>90</v>
      </c>
      <c r="M30" s="84">
        <v>50</v>
      </c>
      <c r="N30" s="84"/>
      <c r="GM30" s="41"/>
      <c r="GN30" s="41"/>
      <c r="GO30" s="41"/>
    </row>
    <row r="31" spans="1:197" x14ac:dyDescent="0.35">
      <c r="A31" s="82" t="s">
        <v>236</v>
      </c>
      <c r="B31" s="82" t="s">
        <v>237</v>
      </c>
      <c r="C31" s="84">
        <v>250</v>
      </c>
      <c r="D31" s="84">
        <v>10</v>
      </c>
      <c r="E31" s="84">
        <v>40</v>
      </c>
      <c r="F31" s="84">
        <v>30</v>
      </c>
      <c r="G31" s="84">
        <v>30</v>
      </c>
      <c r="H31" s="84">
        <v>30</v>
      </c>
      <c r="I31" s="84">
        <v>20</v>
      </c>
      <c r="J31" s="84">
        <v>20</v>
      </c>
      <c r="K31" s="84">
        <v>20</v>
      </c>
      <c r="L31" s="84">
        <v>20</v>
      </c>
      <c r="M31" s="84">
        <v>10</v>
      </c>
      <c r="N31" s="84"/>
      <c r="GM31" s="41"/>
      <c r="GN31" s="41"/>
      <c r="GO31" s="41"/>
    </row>
    <row r="32" spans="1:197" x14ac:dyDescent="0.35">
      <c r="A32" s="82" t="s">
        <v>238</v>
      </c>
      <c r="B32" s="82" t="s">
        <v>239</v>
      </c>
      <c r="C32" s="84">
        <v>10</v>
      </c>
      <c r="D32" s="84">
        <v>0</v>
      </c>
      <c r="E32" s="84">
        <v>0</v>
      </c>
      <c r="F32" s="84">
        <v>10</v>
      </c>
      <c r="G32" s="84">
        <v>0</v>
      </c>
      <c r="H32" s="84">
        <v>0</v>
      </c>
      <c r="I32" s="84">
        <v>0</v>
      </c>
      <c r="J32" s="84">
        <v>0</v>
      </c>
      <c r="K32" s="84">
        <v>0</v>
      </c>
      <c r="L32" s="84">
        <v>0</v>
      </c>
      <c r="M32" s="84">
        <v>0</v>
      </c>
      <c r="N32" s="84"/>
      <c r="GM32" s="41"/>
      <c r="GN32" s="41"/>
      <c r="GO32" s="41"/>
    </row>
    <row r="33" spans="1:220" x14ac:dyDescent="0.35">
      <c r="A33" s="36"/>
      <c r="B33" s="53"/>
      <c r="C33" s="60"/>
      <c r="D33" s="60"/>
      <c r="E33" s="60"/>
      <c r="F33" s="60"/>
      <c r="G33" s="60"/>
      <c r="H33" s="60"/>
      <c r="I33" s="60"/>
      <c r="J33" s="60"/>
      <c r="K33" s="60"/>
      <c r="L33" s="60"/>
      <c r="M33" s="60"/>
    </row>
    <row r="34" spans="1:220" ht="14.9" customHeight="1" x14ac:dyDescent="0.35">
      <c r="A34" s="40" t="s">
        <v>38</v>
      </c>
      <c r="B34" s="46"/>
      <c r="C34" s="46"/>
      <c r="D34" s="46"/>
      <c r="E34" s="46"/>
      <c r="F34" s="46"/>
      <c r="G34" s="46"/>
      <c r="H34" s="46"/>
      <c r="I34" s="46"/>
      <c r="J34" s="46"/>
      <c r="K34" s="46"/>
      <c r="L34" s="46"/>
      <c r="M34" s="46"/>
    </row>
    <row r="35" spans="1:220" ht="14.9" customHeight="1" x14ac:dyDescent="0.35">
      <c r="A35" s="122" t="s">
        <v>319</v>
      </c>
      <c r="B35" s="46"/>
      <c r="C35" s="46"/>
      <c r="D35" s="46"/>
      <c r="E35" s="46"/>
      <c r="F35" s="46"/>
      <c r="G35" s="46"/>
      <c r="H35" s="46"/>
      <c r="I35" s="46"/>
      <c r="J35" s="46"/>
      <c r="K35" s="46"/>
      <c r="L35" s="46"/>
      <c r="M35" s="46"/>
    </row>
    <row r="36" spans="1:220" ht="14.9" customHeight="1" x14ac:dyDescent="0.35">
      <c r="A36" s="40" t="s">
        <v>240</v>
      </c>
      <c r="B36" s="40"/>
      <c r="C36" s="41"/>
      <c r="D36" s="41"/>
      <c r="E36" s="41"/>
      <c r="F36" s="41"/>
      <c r="J36" s="41"/>
      <c r="K36" s="41"/>
      <c r="GP36" s="40"/>
      <c r="GQ36" s="40"/>
      <c r="GR36" s="40"/>
      <c r="GS36" s="40"/>
      <c r="GT36" s="40"/>
      <c r="GU36" s="40"/>
      <c r="GV36" s="40"/>
      <c r="GW36" s="40"/>
      <c r="GX36" s="40"/>
      <c r="GY36" s="40"/>
      <c r="GZ36" s="40"/>
      <c r="HA36" s="40"/>
      <c r="HB36" s="40"/>
      <c r="HC36" s="40"/>
      <c r="HD36" s="40"/>
      <c r="HE36" s="40"/>
      <c r="HF36" s="40"/>
      <c r="HG36" s="40"/>
      <c r="HH36" s="40"/>
      <c r="HI36" s="40"/>
      <c r="HJ36" s="40"/>
      <c r="HK36" s="40"/>
      <c r="HL36" s="40"/>
    </row>
    <row r="37" spans="1:220" ht="14.9" customHeight="1" x14ac:dyDescent="0.35">
      <c r="A37" s="40" t="s">
        <v>40</v>
      </c>
      <c r="GP37" s="40"/>
      <c r="GQ37" s="40"/>
      <c r="GR37" s="40"/>
      <c r="GS37" s="40"/>
      <c r="GT37" s="40"/>
      <c r="GU37" s="40"/>
      <c r="GV37" s="40"/>
      <c r="GW37" s="40"/>
      <c r="GX37" s="40"/>
      <c r="GY37" s="40"/>
      <c r="GZ37" s="40"/>
      <c r="HA37" s="40"/>
      <c r="HB37" s="40"/>
      <c r="HC37" s="40"/>
      <c r="HD37" s="40"/>
      <c r="HE37" s="40"/>
      <c r="HF37" s="40"/>
      <c r="HG37" s="40"/>
      <c r="HH37" s="40"/>
      <c r="HI37" s="40"/>
      <c r="HJ37" s="40"/>
      <c r="HK37" s="40"/>
      <c r="HL37" s="40"/>
    </row>
    <row r="38" spans="1:220" ht="14.9" customHeight="1" x14ac:dyDescent="0.35">
      <c r="A38" s="40" t="s">
        <v>41</v>
      </c>
      <c r="GP38" s="40"/>
      <c r="GQ38" s="40"/>
      <c r="GR38" s="40"/>
      <c r="GS38" s="40"/>
      <c r="GT38" s="40"/>
      <c r="GU38" s="40"/>
      <c r="GV38" s="40"/>
      <c r="GW38" s="40"/>
      <c r="GX38" s="40"/>
      <c r="GY38" s="40"/>
      <c r="GZ38" s="40"/>
      <c r="HA38" s="40"/>
      <c r="HB38" s="40"/>
      <c r="HC38" s="40"/>
      <c r="HD38" s="40"/>
      <c r="HE38" s="40"/>
      <c r="HF38" s="40"/>
      <c r="HG38" s="40"/>
      <c r="HH38" s="40"/>
      <c r="HI38" s="40"/>
      <c r="HJ38" s="40"/>
      <c r="HK38" s="40"/>
      <c r="HL38" s="40"/>
    </row>
    <row r="39" spans="1:220" ht="14.9" customHeight="1" x14ac:dyDescent="0.35">
      <c r="A39" s="40" t="s">
        <v>42</v>
      </c>
    </row>
  </sheetData>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4B30-9D4C-4AED-B469-55F23A4DCCF4}">
  <dimension ref="B1:AA54"/>
  <sheetViews>
    <sheetView zoomScaleNormal="100" workbookViewId="0"/>
  </sheetViews>
  <sheetFormatPr defaultColWidth="9.36328125" defaultRowHeight="14.5" x14ac:dyDescent="0.35"/>
  <cols>
    <col min="1" max="1" width="5" style="123" customWidth="1"/>
    <col min="2" max="16384" width="9.36328125" style="123"/>
  </cols>
  <sheetData>
    <row r="1" spans="2:24" ht="15" thickBot="1" x14ac:dyDescent="0.4"/>
    <row r="2" spans="2:24" ht="15.5" x14ac:dyDescent="0.35">
      <c r="B2" s="124" t="s">
        <v>107</v>
      </c>
      <c r="C2" s="125"/>
      <c r="D2" s="125"/>
      <c r="E2" s="125"/>
      <c r="F2" s="125"/>
      <c r="G2" s="125"/>
      <c r="H2" s="125"/>
      <c r="I2" s="125"/>
      <c r="J2" s="125"/>
      <c r="K2" s="125"/>
      <c r="L2" s="125"/>
      <c r="M2" s="125"/>
      <c r="N2" s="126"/>
    </row>
    <row r="3" spans="2:24" ht="217.75" customHeight="1" x14ac:dyDescent="0.35">
      <c r="B3" s="196" t="s">
        <v>321</v>
      </c>
      <c r="C3" s="197"/>
      <c r="D3" s="197"/>
      <c r="E3" s="197"/>
      <c r="F3" s="197"/>
      <c r="G3" s="197"/>
      <c r="H3" s="197"/>
      <c r="I3" s="197"/>
      <c r="J3" s="197"/>
      <c r="K3" s="197"/>
      <c r="L3" s="197"/>
      <c r="M3" s="197"/>
      <c r="N3" s="198"/>
    </row>
    <row r="4" spans="2:24" x14ac:dyDescent="0.35">
      <c r="B4" s="127"/>
      <c r="C4" s="128"/>
      <c r="D4" s="128"/>
      <c r="E4" s="128"/>
      <c r="F4" s="128"/>
      <c r="G4" s="128"/>
      <c r="H4" s="128"/>
      <c r="I4" s="128"/>
      <c r="J4" s="128"/>
      <c r="K4" s="128"/>
      <c r="L4" s="128"/>
      <c r="M4" s="128"/>
      <c r="N4" s="129"/>
    </row>
    <row r="5" spans="2:24" ht="15.5" x14ac:dyDescent="0.35">
      <c r="B5" s="130" t="s">
        <v>322</v>
      </c>
      <c r="C5" s="131"/>
      <c r="D5" s="131"/>
      <c r="E5" s="131"/>
      <c r="F5" s="131"/>
      <c r="G5" s="131"/>
      <c r="H5" s="131"/>
      <c r="I5" s="131"/>
      <c r="J5" s="131"/>
      <c r="K5" s="131"/>
      <c r="L5" s="131"/>
      <c r="M5" s="128"/>
      <c r="N5" s="129"/>
    </row>
    <row r="6" spans="2:24" ht="129" customHeight="1" x14ac:dyDescent="0.35">
      <c r="B6" s="196" t="s">
        <v>323</v>
      </c>
      <c r="C6" s="197"/>
      <c r="D6" s="197"/>
      <c r="E6" s="197"/>
      <c r="F6" s="197"/>
      <c r="G6" s="197"/>
      <c r="H6" s="197"/>
      <c r="I6" s="197"/>
      <c r="J6" s="197"/>
      <c r="K6" s="197"/>
      <c r="L6" s="197"/>
      <c r="M6" s="197"/>
      <c r="N6" s="198"/>
    </row>
    <row r="7" spans="2:24" ht="9" customHeight="1" x14ac:dyDescent="0.35">
      <c r="B7" s="127"/>
      <c r="C7" s="128"/>
      <c r="D7" s="128"/>
      <c r="E7" s="128"/>
      <c r="F7" s="128"/>
      <c r="G7" s="128"/>
      <c r="H7" s="128"/>
      <c r="I7" s="128"/>
      <c r="J7" s="128"/>
      <c r="K7" s="128"/>
      <c r="L7" s="128"/>
      <c r="M7" s="128"/>
      <c r="N7" s="129"/>
    </row>
    <row r="8" spans="2:24" ht="23.25" customHeight="1" x14ac:dyDescent="0.35">
      <c r="B8" s="199" t="s">
        <v>324</v>
      </c>
      <c r="C8" s="200"/>
      <c r="D8" s="200"/>
      <c r="E8" s="200"/>
      <c r="F8" s="200"/>
      <c r="G8" s="200"/>
      <c r="H8" s="200"/>
      <c r="I8" s="200"/>
      <c r="J8" s="200"/>
      <c r="K8" s="200"/>
      <c r="L8" s="200"/>
      <c r="M8" s="200"/>
      <c r="N8" s="201"/>
      <c r="X8" s="123">
        <f>SUM(T8:V8)</f>
        <v>0</v>
      </c>
    </row>
    <row r="9" spans="2:24" ht="348.75" customHeight="1" x14ac:dyDescent="0.35">
      <c r="B9" s="127"/>
      <c r="C9" s="128"/>
      <c r="D9" s="128"/>
      <c r="E9" s="128"/>
      <c r="F9" s="128"/>
      <c r="G9" s="128"/>
      <c r="H9" s="128"/>
      <c r="I9" s="128"/>
      <c r="J9" s="128"/>
      <c r="K9" s="128"/>
      <c r="L9" s="128"/>
      <c r="M9" s="128"/>
      <c r="N9" s="129"/>
    </row>
    <row r="10" spans="2:24" ht="33" customHeight="1" x14ac:dyDescent="0.35">
      <c r="B10" s="202" t="s">
        <v>325</v>
      </c>
      <c r="C10" s="203"/>
      <c r="D10" s="203"/>
      <c r="E10" s="203"/>
      <c r="F10" s="203"/>
      <c r="G10" s="203"/>
      <c r="H10" s="203"/>
      <c r="I10" s="203"/>
      <c r="J10" s="203"/>
      <c r="K10" s="203"/>
      <c r="L10" s="132"/>
      <c r="M10" s="132"/>
      <c r="N10" s="133"/>
    </row>
    <row r="11" spans="2:24" x14ac:dyDescent="0.35">
      <c r="B11" s="127"/>
      <c r="C11" s="128"/>
      <c r="D11" s="128"/>
      <c r="E11" s="128"/>
      <c r="F11" s="128"/>
      <c r="G11" s="128"/>
      <c r="H11" s="128"/>
      <c r="I11" s="128"/>
      <c r="J11" s="128"/>
      <c r="K11" s="128"/>
      <c r="L11" s="128"/>
      <c r="M11" s="128"/>
      <c r="N11" s="129"/>
    </row>
    <row r="12" spans="2:24" ht="56" customHeight="1" x14ac:dyDescent="0.35">
      <c r="B12" s="188" t="s">
        <v>326</v>
      </c>
      <c r="C12" s="189"/>
      <c r="D12" s="189"/>
      <c r="E12" s="189"/>
      <c r="F12" s="189"/>
      <c r="G12" s="189"/>
      <c r="H12" s="189"/>
      <c r="I12" s="189"/>
      <c r="J12" s="189"/>
      <c r="K12" s="189"/>
      <c r="L12" s="189"/>
      <c r="M12" s="189"/>
      <c r="N12" s="190"/>
    </row>
    <row r="13" spans="2:24" ht="222" customHeight="1" x14ac:dyDescent="0.35">
      <c r="B13" s="127"/>
      <c r="C13" s="128"/>
      <c r="D13" s="128"/>
      <c r="E13" s="128"/>
      <c r="F13" s="128"/>
      <c r="G13" s="128"/>
      <c r="H13" s="128"/>
      <c r="I13" s="128"/>
      <c r="J13" s="128"/>
      <c r="K13" s="128"/>
      <c r="L13" s="128"/>
      <c r="M13" s="128"/>
      <c r="N13" s="129"/>
    </row>
    <row r="14" spans="2:24" ht="84" customHeight="1" x14ac:dyDescent="0.35">
      <c r="B14" s="182" t="s">
        <v>327</v>
      </c>
      <c r="C14" s="183"/>
      <c r="D14" s="183"/>
      <c r="E14" s="183"/>
      <c r="F14" s="183"/>
      <c r="G14" s="183"/>
      <c r="H14" s="183"/>
      <c r="I14" s="128"/>
      <c r="J14" s="128"/>
      <c r="K14" s="128"/>
      <c r="L14" s="128"/>
      <c r="M14" s="128"/>
      <c r="N14" s="129"/>
    </row>
    <row r="15" spans="2:24" x14ac:dyDescent="0.35">
      <c r="B15" s="127"/>
      <c r="C15" s="128"/>
      <c r="D15" s="128"/>
      <c r="E15" s="128"/>
      <c r="F15" s="128"/>
      <c r="G15" s="128"/>
      <c r="H15" s="128"/>
      <c r="I15" s="128"/>
      <c r="J15" s="128"/>
      <c r="K15" s="128"/>
      <c r="L15" s="128"/>
      <c r="M15" s="128"/>
      <c r="N15" s="129"/>
    </row>
    <row r="16" spans="2:24" x14ac:dyDescent="0.35">
      <c r="B16" s="134" t="s">
        <v>328</v>
      </c>
      <c r="C16" s="128"/>
      <c r="D16" s="128"/>
      <c r="E16" s="128"/>
      <c r="F16" s="128"/>
      <c r="G16" s="128"/>
      <c r="H16" s="128"/>
      <c r="I16" s="128"/>
      <c r="J16" s="128"/>
      <c r="K16" s="128"/>
      <c r="L16" s="128"/>
      <c r="M16" s="128"/>
      <c r="N16" s="129"/>
    </row>
    <row r="17" spans="2:27" s="135" customFormat="1" ht="84" customHeight="1" x14ac:dyDescent="0.35">
      <c r="B17" s="182" t="s">
        <v>329</v>
      </c>
      <c r="C17" s="183"/>
      <c r="D17" s="183"/>
      <c r="E17" s="183"/>
      <c r="F17" s="183"/>
      <c r="G17" s="183"/>
      <c r="H17" s="183"/>
      <c r="I17" s="183"/>
      <c r="J17" s="183"/>
      <c r="K17" s="183"/>
      <c r="L17" s="183"/>
      <c r="M17" s="183"/>
      <c r="N17" s="184"/>
    </row>
    <row r="18" spans="2:27" ht="10.5" customHeight="1" x14ac:dyDescent="0.35">
      <c r="B18" s="127"/>
      <c r="C18" s="128"/>
      <c r="D18" s="128"/>
      <c r="E18" s="128"/>
      <c r="F18" s="128"/>
      <c r="G18" s="128"/>
      <c r="H18" s="128"/>
      <c r="I18" s="128"/>
      <c r="J18" s="128"/>
      <c r="K18" s="128"/>
      <c r="L18" s="128"/>
      <c r="M18" s="128"/>
      <c r="N18" s="129"/>
    </row>
    <row r="19" spans="2:27" x14ac:dyDescent="0.35">
      <c r="B19" s="185" t="s">
        <v>330</v>
      </c>
      <c r="C19" s="186"/>
      <c r="D19" s="186"/>
      <c r="E19" s="186"/>
      <c r="F19" s="186"/>
      <c r="G19" s="186"/>
      <c r="H19" s="186"/>
      <c r="I19" s="186"/>
      <c r="J19" s="186"/>
      <c r="K19" s="186"/>
      <c r="L19" s="186"/>
      <c r="M19" s="186"/>
      <c r="N19" s="187"/>
    </row>
    <row r="20" spans="2:27" ht="368.25" customHeight="1" x14ac:dyDescent="0.35">
      <c r="B20" s="127"/>
      <c r="C20" s="128"/>
      <c r="D20" s="128"/>
      <c r="E20" s="128"/>
      <c r="F20" s="128"/>
      <c r="G20" s="128"/>
      <c r="H20" s="128"/>
      <c r="I20" s="128"/>
      <c r="J20" s="128"/>
      <c r="K20" s="128"/>
      <c r="L20" s="128"/>
      <c r="M20" s="128"/>
      <c r="N20" s="129"/>
    </row>
    <row r="21" spans="2:27" ht="62.25" customHeight="1" x14ac:dyDescent="0.35">
      <c r="B21" s="127"/>
      <c r="C21" s="128"/>
      <c r="D21" s="128"/>
      <c r="E21" s="128"/>
      <c r="F21" s="128"/>
      <c r="G21" s="128"/>
      <c r="H21" s="128"/>
      <c r="I21" s="128"/>
      <c r="J21" s="128"/>
      <c r="K21" s="128"/>
      <c r="L21" s="128"/>
      <c r="M21" s="128"/>
      <c r="N21" s="129"/>
    </row>
    <row r="22" spans="2:27" ht="51" customHeight="1" x14ac:dyDescent="0.35">
      <c r="B22" s="178" t="s">
        <v>331</v>
      </c>
      <c r="C22" s="179"/>
      <c r="D22" s="179"/>
      <c r="E22" s="179"/>
      <c r="F22" s="179"/>
      <c r="G22" s="179"/>
      <c r="H22" s="179"/>
      <c r="I22" s="179"/>
      <c r="J22" s="179"/>
      <c r="K22" s="179"/>
      <c r="L22" s="136"/>
      <c r="M22" s="136"/>
      <c r="N22" s="137"/>
    </row>
    <row r="23" spans="2:27" ht="6.75" customHeight="1" x14ac:dyDescent="0.35">
      <c r="B23" s="138"/>
      <c r="C23" s="139"/>
      <c r="D23" s="139"/>
      <c r="E23" s="139"/>
      <c r="F23" s="139"/>
      <c r="G23" s="139"/>
      <c r="H23" s="139"/>
      <c r="I23" s="139"/>
      <c r="J23" s="139"/>
      <c r="K23" s="139"/>
      <c r="L23" s="139"/>
      <c r="M23" s="139"/>
      <c r="N23" s="140"/>
    </row>
    <row r="24" spans="2:27" ht="73.5" customHeight="1" x14ac:dyDescent="0.35">
      <c r="B24" s="188" t="s">
        <v>332</v>
      </c>
      <c r="C24" s="189"/>
      <c r="D24" s="189"/>
      <c r="E24" s="189"/>
      <c r="F24" s="189"/>
      <c r="G24" s="189"/>
      <c r="H24" s="189"/>
      <c r="I24" s="189"/>
      <c r="J24" s="189"/>
      <c r="K24" s="189"/>
      <c r="L24" s="189"/>
      <c r="M24" s="189"/>
      <c r="N24" s="190"/>
      <c r="O24" s="191"/>
      <c r="P24" s="192"/>
      <c r="Q24" s="192"/>
      <c r="R24" s="192"/>
      <c r="S24" s="192"/>
      <c r="T24" s="192"/>
      <c r="U24" s="192"/>
      <c r="V24" s="192"/>
      <c r="W24" s="192"/>
      <c r="X24" s="192"/>
      <c r="Y24" s="192"/>
      <c r="Z24" s="192"/>
      <c r="AA24" s="192"/>
    </row>
    <row r="25" spans="2:27" ht="213.75" customHeight="1" x14ac:dyDescent="0.35">
      <c r="B25" s="127"/>
      <c r="C25" s="128"/>
      <c r="D25" s="128"/>
      <c r="E25" s="128"/>
      <c r="F25" s="128"/>
      <c r="G25" s="128"/>
      <c r="H25" s="128"/>
      <c r="I25" s="128"/>
      <c r="J25" s="128"/>
      <c r="K25" s="128"/>
      <c r="L25" s="128"/>
      <c r="M25" s="128"/>
      <c r="N25" s="129"/>
    </row>
    <row r="26" spans="2:27" ht="11.25" customHeight="1" x14ac:dyDescent="0.35">
      <c r="B26" s="127"/>
      <c r="C26" s="128"/>
      <c r="D26" s="128"/>
      <c r="E26" s="128"/>
      <c r="F26" s="128"/>
      <c r="G26" s="128"/>
      <c r="H26" s="128"/>
      <c r="I26" s="128"/>
      <c r="J26" s="128"/>
      <c r="K26" s="128"/>
      <c r="L26" s="128"/>
      <c r="M26" s="128"/>
      <c r="N26" s="129"/>
    </row>
    <row r="27" spans="2:27" ht="19.5" customHeight="1" x14ac:dyDescent="0.35">
      <c r="B27" s="134" t="s">
        <v>333</v>
      </c>
      <c r="C27" s="128"/>
      <c r="D27" s="128"/>
      <c r="E27" s="128"/>
      <c r="F27" s="128"/>
      <c r="G27" s="128"/>
      <c r="H27" s="128"/>
      <c r="I27" s="128"/>
      <c r="J27" s="128"/>
      <c r="K27" s="128"/>
      <c r="L27" s="128"/>
      <c r="M27" s="128"/>
      <c r="N27" s="129"/>
    </row>
    <row r="28" spans="2:27" ht="142.5" customHeight="1" x14ac:dyDescent="0.35">
      <c r="B28" s="193" t="s">
        <v>334</v>
      </c>
      <c r="C28" s="194"/>
      <c r="D28" s="194"/>
      <c r="E28" s="194"/>
      <c r="F28" s="194"/>
      <c r="G28" s="194"/>
      <c r="H28" s="194"/>
      <c r="I28" s="194"/>
      <c r="J28" s="194"/>
      <c r="K28" s="194"/>
      <c r="L28" s="194"/>
      <c r="M28" s="194"/>
      <c r="N28" s="195"/>
    </row>
    <row r="29" spans="2:27" ht="11.25" customHeight="1" x14ac:dyDescent="0.35">
      <c r="B29" s="141"/>
      <c r="C29" s="142"/>
      <c r="D29" s="142"/>
      <c r="E29" s="142"/>
      <c r="F29" s="142"/>
      <c r="G29" s="142"/>
      <c r="H29" s="142"/>
      <c r="I29" s="142"/>
      <c r="J29" s="142"/>
      <c r="K29" s="142"/>
      <c r="L29" s="142"/>
      <c r="M29" s="142"/>
      <c r="N29" s="143"/>
    </row>
    <row r="30" spans="2:27" x14ac:dyDescent="0.35">
      <c r="B30" s="175" t="s">
        <v>335</v>
      </c>
      <c r="C30" s="176"/>
      <c r="D30" s="176"/>
      <c r="E30" s="176"/>
      <c r="F30" s="176"/>
      <c r="G30" s="176"/>
      <c r="H30" s="176"/>
      <c r="I30" s="176"/>
      <c r="J30" s="176"/>
      <c r="K30" s="176"/>
      <c r="L30" s="176"/>
      <c r="M30" s="176"/>
      <c r="N30" s="177"/>
    </row>
    <row r="31" spans="2:27" ht="382.5" customHeight="1" x14ac:dyDescent="0.35">
      <c r="B31" s="144"/>
      <c r="C31" s="145"/>
      <c r="D31" s="145"/>
      <c r="E31" s="145"/>
      <c r="F31" s="145"/>
      <c r="G31" s="145"/>
      <c r="H31" s="145"/>
      <c r="I31" s="145"/>
      <c r="J31" s="145"/>
      <c r="K31" s="145"/>
      <c r="L31" s="145"/>
      <c r="M31" s="145"/>
      <c r="N31" s="146"/>
    </row>
    <row r="32" spans="2:27" ht="51.75" customHeight="1" x14ac:dyDescent="0.35">
      <c r="B32" s="144"/>
      <c r="C32" s="145"/>
      <c r="D32" s="145"/>
      <c r="E32" s="145"/>
      <c r="F32" s="145"/>
      <c r="G32" s="145"/>
      <c r="H32" s="145"/>
      <c r="I32" s="145"/>
      <c r="J32" s="145"/>
      <c r="K32" s="145"/>
      <c r="L32" s="145"/>
      <c r="M32" s="145"/>
      <c r="N32" s="146"/>
    </row>
    <row r="33" spans="2:14" ht="53.25" customHeight="1" x14ac:dyDescent="0.35">
      <c r="B33" s="178" t="s">
        <v>336</v>
      </c>
      <c r="C33" s="179"/>
      <c r="D33" s="179"/>
      <c r="E33" s="179"/>
      <c r="F33" s="179"/>
      <c r="G33" s="179"/>
      <c r="H33" s="179"/>
      <c r="I33" s="179"/>
      <c r="J33" s="179"/>
      <c r="K33" s="179"/>
      <c r="L33" s="136"/>
      <c r="M33" s="136"/>
      <c r="N33" s="137"/>
    </row>
    <row r="34" spans="2:14" x14ac:dyDescent="0.35">
      <c r="B34" s="144"/>
      <c r="C34" s="145"/>
      <c r="D34" s="145"/>
      <c r="E34" s="145"/>
      <c r="F34" s="145"/>
      <c r="G34" s="145"/>
      <c r="H34" s="145"/>
      <c r="I34" s="145"/>
      <c r="J34" s="145"/>
      <c r="K34" s="145"/>
      <c r="L34" s="145"/>
      <c r="M34" s="145"/>
      <c r="N34" s="146"/>
    </row>
    <row r="35" spans="2:14" ht="177" customHeight="1" thickBot="1" x14ac:dyDescent="0.4">
      <c r="B35" s="180" t="s">
        <v>337</v>
      </c>
      <c r="C35" s="181"/>
      <c r="D35" s="181"/>
      <c r="E35" s="181"/>
      <c r="F35" s="181"/>
      <c r="G35" s="147"/>
      <c r="H35" s="147"/>
      <c r="I35" s="147"/>
      <c r="J35" s="147"/>
      <c r="K35" s="147"/>
      <c r="L35" s="147"/>
      <c r="M35" s="147"/>
      <c r="N35" s="148"/>
    </row>
    <row r="36" spans="2:14" x14ac:dyDescent="0.35">
      <c r="B36" s="149"/>
      <c r="C36" s="149"/>
      <c r="D36" s="149"/>
      <c r="E36" s="149"/>
      <c r="F36" s="149"/>
      <c r="G36" s="149"/>
      <c r="H36" s="149"/>
      <c r="I36" s="149"/>
      <c r="J36" s="149"/>
      <c r="K36" s="149"/>
      <c r="L36" s="149"/>
      <c r="M36" s="149"/>
      <c r="N36" s="149"/>
    </row>
    <row r="37" spans="2:14" x14ac:dyDescent="0.35">
      <c r="B37" s="149"/>
      <c r="C37" s="149"/>
      <c r="D37" s="149"/>
      <c r="E37" s="149"/>
      <c r="F37" s="149"/>
      <c r="G37" s="149"/>
      <c r="H37" s="149"/>
      <c r="I37" s="149"/>
      <c r="J37" s="149"/>
      <c r="K37" s="149"/>
      <c r="L37" s="149"/>
      <c r="M37" s="149"/>
      <c r="N37" s="149"/>
    </row>
    <row r="38" spans="2:14" x14ac:dyDescent="0.35">
      <c r="B38" s="149"/>
      <c r="C38" s="149"/>
      <c r="D38" s="149"/>
      <c r="E38" s="149"/>
      <c r="F38" s="149"/>
      <c r="G38" s="149"/>
      <c r="H38" s="149"/>
      <c r="I38" s="149"/>
      <c r="J38" s="149"/>
      <c r="K38" s="149"/>
      <c r="L38" s="149"/>
      <c r="M38" s="149"/>
      <c r="N38" s="149"/>
    </row>
    <row r="39" spans="2:14" x14ac:dyDescent="0.35">
      <c r="B39" s="149"/>
      <c r="C39" s="149"/>
      <c r="D39" s="149"/>
      <c r="E39" s="149"/>
      <c r="F39" s="149"/>
      <c r="G39" s="149"/>
      <c r="H39" s="149"/>
      <c r="I39" s="149"/>
      <c r="J39" s="149"/>
      <c r="K39" s="149"/>
      <c r="L39" s="149"/>
      <c r="M39" s="149"/>
      <c r="N39" s="149"/>
    </row>
    <row r="40" spans="2:14" x14ac:dyDescent="0.35">
      <c r="B40" s="149"/>
      <c r="C40" s="149"/>
      <c r="D40" s="149"/>
      <c r="E40" s="149"/>
      <c r="F40" s="149"/>
      <c r="G40" s="149"/>
      <c r="H40" s="149"/>
      <c r="I40" s="149"/>
      <c r="J40" s="149"/>
      <c r="K40" s="149"/>
      <c r="L40" s="149"/>
      <c r="M40" s="149"/>
      <c r="N40" s="149"/>
    </row>
    <row r="41" spans="2:14" x14ac:dyDescent="0.35">
      <c r="B41" s="149"/>
      <c r="C41" s="149"/>
      <c r="D41" s="149"/>
      <c r="E41" s="149"/>
      <c r="F41" s="149"/>
      <c r="G41" s="149"/>
      <c r="H41" s="149"/>
      <c r="I41" s="149"/>
      <c r="J41" s="149"/>
      <c r="K41" s="149"/>
      <c r="L41" s="149"/>
      <c r="M41" s="149"/>
      <c r="N41" s="149"/>
    </row>
    <row r="42" spans="2:14" x14ac:dyDescent="0.35">
      <c r="B42" s="149"/>
      <c r="C42" s="149"/>
      <c r="D42" s="149"/>
      <c r="E42" s="149"/>
      <c r="F42" s="149"/>
      <c r="G42" s="149"/>
      <c r="H42" s="149"/>
      <c r="I42" s="149"/>
      <c r="J42" s="149"/>
      <c r="K42" s="149"/>
      <c r="L42" s="149"/>
      <c r="M42" s="149"/>
      <c r="N42" s="149"/>
    </row>
    <row r="43" spans="2:14" x14ac:dyDescent="0.35">
      <c r="B43" s="149"/>
      <c r="C43" s="149"/>
      <c r="D43" s="149"/>
      <c r="E43" s="149"/>
      <c r="F43" s="149"/>
      <c r="G43" s="149"/>
      <c r="H43" s="149"/>
      <c r="I43" s="149"/>
      <c r="J43" s="149"/>
      <c r="K43" s="149"/>
      <c r="L43" s="149"/>
      <c r="M43" s="149"/>
      <c r="N43" s="149"/>
    </row>
    <row r="44" spans="2:14" x14ac:dyDescent="0.35">
      <c r="B44" s="149"/>
      <c r="C44" s="149"/>
      <c r="D44" s="149"/>
      <c r="E44" s="149"/>
      <c r="F44" s="149"/>
      <c r="G44" s="149"/>
      <c r="H44" s="149"/>
      <c r="I44" s="149"/>
      <c r="J44" s="149"/>
      <c r="K44" s="149"/>
      <c r="L44" s="149"/>
      <c r="M44" s="149"/>
      <c r="N44" s="149"/>
    </row>
    <row r="45" spans="2:14" x14ac:dyDescent="0.35">
      <c r="B45" s="149"/>
      <c r="C45" s="149"/>
      <c r="D45" s="149"/>
      <c r="E45" s="149"/>
      <c r="F45" s="149"/>
      <c r="G45" s="149"/>
      <c r="H45" s="149"/>
      <c r="I45" s="149"/>
      <c r="J45" s="149"/>
      <c r="K45" s="149"/>
      <c r="L45" s="149"/>
      <c r="M45" s="149"/>
      <c r="N45" s="149"/>
    </row>
    <row r="46" spans="2:14" x14ac:dyDescent="0.35">
      <c r="B46" s="149"/>
      <c r="C46" s="149"/>
      <c r="D46" s="149"/>
      <c r="E46" s="149"/>
      <c r="F46" s="149"/>
      <c r="G46" s="149"/>
      <c r="H46" s="149"/>
      <c r="I46" s="149"/>
      <c r="J46" s="149"/>
      <c r="K46" s="149"/>
      <c r="L46" s="149"/>
      <c r="M46" s="149"/>
      <c r="N46" s="149"/>
    </row>
    <row r="47" spans="2:14" x14ac:dyDescent="0.35">
      <c r="B47" s="149"/>
      <c r="C47" s="149"/>
      <c r="D47" s="149"/>
      <c r="E47" s="149"/>
      <c r="F47" s="149"/>
      <c r="G47" s="149"/>
      <c r="H47" s="149"/>
      <c r="I47" s="149"/>
      <c r="J47" s="149"/>
      <c r="K47" s="149"/>
      <c r="L47" s="149"/>
      <c r="M47" s="149"/>
      <c r="N47" s="149"/>
    </row>
    <row r="48" spans="2:14" x14ac:dyDescent="0.35">
      <c r="B48" s="149"/>
      <c r="C48" s="149"/>
      <c r="D48" s="149"/>
      <c r="E48" s="149"/>
      <c r="F48" s="149"/>
      <c r="G48" s="149"/>
      <c r="H48" s="149"/>
      <c r="I48" s="149"/>
      <c r="J48" s="149"/>
      <c r="K48" s="149"/>
      <c r="L48" s="149"/>
      <c r="M48" s="149"/>
      <c r="N48" s="149"/>
    </row>
    <row r="49" spans="2:14" x14ac:dyDescent="0.35">
      <c r="B49" s="149"/>
      <c r="C49" s="149"/>
      <c r="D49" s="149"/>
      <c r="E49" s="149"/>
      <c r="F49" s="149"/>
      <c r="G49" s="149"/>
      <c r="H49" s="149"/>
      <c r="I49" s="149"/>
      <c r="J49" s="149"/>
      <c r="K49" s="149"/>
      <c r="L49" s="149"/>
      <c r="M49" s="149"/>
      <c r="N49" s="149"/>
    </row>
    <row r="50" spans="2:14" x14ac:dyDescent="0.35">
      <c r="B50" s="149"/>
      <c r="C50" s="149"/>
      <c r="D50" s="149"/>
      <c r="E50" s="149"/>
      <c r="F50" s="149"/>
      <c r="G50" s="149"/>
      <c r="H50" s="149"/>
      <c r="I50" s="149"/>
      <c r="J50" s="149"/>
      <c r="K50" s="149"/>
      <c r="L50" s="149"/>
      <c r="M50" s="149"/>
      <c r="N50" s="149"/>
    </row>
    <row r="51" spans="2:14" x14ac:dyDescent="0.35">
      <c r="B51" s="149"/>
      <c r="C51" s="149"/>
      <c r="D51" s="149"/>
      <c r="E51" s="149"/>
      <c r="F51" s="149"/>
      <c r="G51" s="149"/>
      <c r="H51" s="149"/>
      <c r="I51" s="149"/>
      <c r="J51" s="149"/>
      <c r="K51" s="149"/>
      <c r="L51" s="149"/>
      <c r="M51" s="149"/>
      <c r="N51" s="149"/>
    </row>
    <row r="52" spans="2:14" x14ac:dyDescent="0.35">
      <c r="B52" s="149"/>
      <c r="C52" s="149"/>
      <c r="D52" s="149"/>
      <c r="E52" s="149"/>
      <c r="F52" s="149"/>
      <c r="G52" s="149"/>
      <c r="H52" s="149"/>
      <c r="I52" s="149"/>
      <c r="J52" s="149"/>
      <c r="K52" s="149"/>
      <c r="L52" s="149"/>
      <c r="M52" s="149"/>
      <c r="N52" s="149"/>
    </row>
    <row r="53" spans="2:14" x14ac:dyDescent="0.35">
      <c r="B53" s="149"/>
      <c r="C53" s="149"/>
      <c r="D53" s="149"/>
      <c r="E53" s="149"/>
      <c r="F53" s="149"/>
      <c r="G53" s="149"/>
      <c r="H53" s="149"/>
      <c r="I53" s="149"/>
      <c r="J53" s="149"/>
      <c r="K53" s="149"/>
      <c r="L53" s="149"/>
      <c r="M53" s="149"/>
      <c r="N53" s="149"/>
    </row>
    <row r="54" spans="2:14" x14ac:dyDescent="0.35">
      <c r="B54" s="149"/>
      <c r="C54" s="149"/>
      <c r="D54" s="149"/>
      <c r="E54" s="149"/>
      <c r="F54" s="149"/>
      <c r="G54" s="149"/>
      <c r="H54" s="149"/>
      <c r="I54" s="149"/>
      <c r="J54" s="149"/>
      <c r="K54" s="149"/>
      <c r="L54" s="149"/>
      <c r="M54" s="149"/>
      <c r="N54" s="149"/>
    </row>
  </sheetData>
  <mergeCells count="15">
    <mergeCell ref="O24:AA24"/>
    <mergeCell ref="B28:N28"/>
    <mergeCell ref="B3:N3"/>
    <mergeCell ref="B6:N6"/>
    <mergeCell ref="B8:N8"/>
    <mergeCell ref="B10:K10"/>
    <mergeCell ref="B12:N12"/>
    <mergeCell ref="B14:H14"/>
    <mergeCell ref="B30:N30"/>
    <mergeCell ref="B33:K33"/>
    <mergeCell ref="B35:F35"/>
    <mergeCell ref="B17:N17"/>
    <mergeCell ref="B19:N19"/>
    <mergeCell ref="B22:K22"/>
    <mergeCell ref="B24:N24"/>
  </mergeCells>
  <pageMargins left="0.7" right="0.7" top="0.75" bottom="0.75" header="0.3" footer="0.3"/>
  <pageSetup paperSize="9" scale="61" orientation="portrait" r:id="rId1"/>
  <rowBreaks count="2" manualBreakCount="2">
    <brk id="14" max="14" man="1"/>
    <brk id="28" max="14" man="1"/>
  </rowBreaks>
  <colBreaks count="1" manualBreakCount="1">
    <brk id="15"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E39"/>
  <sheetViews>
    <sheetView showGridLines="0" zoomScaleNormal="100" workbookViewId="0"/>
  </sheetViews>
  <sheetFormatPr defaultColWidth="10.7265625" defaultRowHeight="14.5" x14ac:dyDescent="0.35"/>
  <cols>
    <col min="1" max="1" width="5.453125" customWidth="1"/>
    <col min="2" max="2" width="81.1796875" customWidth="1"/>
    <col min="3" max="3" width="13.453125" customWidth="1"/>
    <col min="4" max="4" width="12.1796875" customWidth="1"/>
    <col min="5" max="8" width="9.453125" customWidth="1"/>
    <col min="246" max="246" width="15.54296875" customWidth="1"/>
    <col min="247" max="247" width="1.54296875" customWidth="1"/>
    <col min="248" max="248" width="10.54296875" customWidth="1"/>
    <col min="249" max="249" width="1.54296875" customWidth="1"/>
    <col min="250" max="261" width="9.453125" customWidth="1"/>
    <col min="502" max="502" width="15.54296875" customWidth="1"/>
    <col min="503" max="503" width="1.54296875" customWidth="1"/>
    <col min="504" max="504" width="10.54296875" customWidth="1"/>
    <col min="505" max="505" width="1.54296875" customWidth="1"/>
    <col min="506" max="517" width="9.453125" customWidth="1"/>
    <col min="758" max="758" width="15.54296875" customWidth="1"/>
    <col min="759" max="759" width="1.54296875" customWidth="1"/>
    <col min="760" max="760" width="10.54296875" customWidth="1"/>
    <col min="761" max="761" width="1.54296875" customWidth="1"/>
    <col min="762" max="773" width="9.453125" customWidth="1"/>
    <col min="1014" max="1014" width="15.54296875" customWidth="1"/>
    <col min="1015" max="1015" width="1.54296875" customWidth="1"/>
    <col min="1016" max="1016" width="10.54296875" customWidth="1"/>
    <col min="1017" max="1017" width="1.54296875" customWidth="1"/>
    <col min="1018" max="1029" width="9.453125" customWidth="1"/>
    <col min="1270" max="1270" width="15.54296875" customWidth="1"/>
    <col min="1271" max="1271" width="1.54296875" customWidth="1"/>
    <col min="1272" max="1272" width="10.54296875" customWidth="1"/>
    <col min="1273" max="1273" width="1.54296875" customWidth="1"/>
    <col min="1274" max="1285" width="9.453125" customWidth="1"/>
    <col min="1526" max="1526" width="15.54296875" customWidth="1"/>
    <col min="1527" max="1527" width="1.54296875" customWidth="1"/>
    <col min="1528" max="1528" width="10.54296875" customWidth="1"/>
    <col min="1529" max="1529" width="1.54296875" customWidth="1"/>
    <col min="1530" max="1541" width="9.453125" customWidth="1"/>
    <col min="1782" max="1782" width="15.54296875" customWidth="1"/>
    <col min="1783" max="1783" width="1.54296875" customWidth="1"/>
    <col min="1784" max="1784" width="10.54296875" customWidth="1"/>
    <col min="1785" max="1785" width="1.54296875" customWidth="1"/>
    <col min="1786" max="1797" width="9.453125" customWidth="1"/>
    <col min="2038" max="2038" width="15.54296875" customWidth="1"/>
    <col min="2039" max="2039" width="1.54296875" customWidth="1"/>
    <col min="2040" max="2040" width="10.54296875" customWidth="1"/>
    <col min="2041" max="2041" width="1.54296875" customWidth="1"/>
    <col min="2042" max="2053" width="9.453125" customWidth="1"/>
    <col min="2294" max="2294" width="15.54296875" customWidth="1"/>
    <col min="2295" max="2295" width="1.54296875" customWidth="1"/>
    <col min="2296" max="2296" width="10.54296875" customWidth="1"/>
    <col min="2297" max="2297" width="1.54296875" customWidth="1"/>
    <col min="2298" max="2309" width="9.453125" customWidth="1"/>
    <col min="2550" max="2550" width="15.54296875" customWidth="1"/>
    <col min="2551" max="2551" width="1.54296875" customWidth="1"/>
    <col min="2552" max="2552" width="10.54296875" customWidth="1"/>
    <col min="2553" max="2553" width="1.54296875" customWidth="1"/>
    <col min="2554" max="2565" width="9.453125" customWidth="1"/>
    <col min="2806" max="2806" width="15.54296875" customWidth="1"/>
    <col min="2807" max="2807" width="1.54296875" customWidth="1"/>
    <col min="2808" max="2808" width="10.54296875" customWidth="1"/>
    <col min="2809" max="2809" width="1.54296875" customWidth="1"/>
    <col min="2810" max="2821" width="9.453125" customWidth="1"/>
    <col min="3062" max="3062" width="15.54296875" customWidth="1"/>
    <col min="3063" max="3063" width="1.54296875" customWidth="1"/>
    <col min="3064" max="3064" width="10.54296875" customWidth="1"/>
    <col min="3065" max="3065" width="1.54296875" customWidth="1"/>
    <col min="3066" max="3077" width="9.453125" customWidth="1"/>
    <col min="3318" max="3318" width="15.54296875" customWidth="1"/>
    <col min="3319" max="3319" width="1.54296875" customWidth="1"/>
    <col min="3320" max="3320" width="10.54296875" customWidth="1"/>
    <col min="3321" max="3321" width="1.54296875" customWidth="1"/>
    <col min="3322" max="3333" width="9.453125" customWidth="1"/>
    <col min="3574" max="3574" width="15.54296875" customWidth="1"/>
    <col min="3575" max="3575" width="1.54296875" customWidth="1"/>
    <col min="3576" max="3576" width="10.54296875" customWidth="1"/>
    <col min="3577" max="3577" width="1.54296875" customWidth="1"/>
    <col min="3578" max="3589" width="9.453125" customWidth="1"/>
    <col min="3830" max="3830" width="15.54296875" customWidth="1"/>
    <col min="3831" max="3831" width="1.54296875" customWidth="1"/>
    <col min="3832" max="3832" width="10.54296875" customWidth="1"/>
    <col min="3833" max="3833" width="1.54296875" customWidth="1"/>
    <col min="3834" max="3845" width="9.453125" customWidth="1"/>
    <col min="4086" max="4086" width="15.54296875" customWidth="1"/>
    <col min="4087" max="4087" width="1.54296875" customWidth="1"/>
    <col min="4088" max="4088" width="10.54296875" customWidth="1"/>
    <col min="4089" max="4089" width="1.54296875" customWidth="1"/>
    <col min="4090" max="4101" width="9.453125" customWidth="1"/>
    <col min="4342" max="4342" width="15.54296875" customWidth="1"/>
    <col min="4343" max="4343" width="1.54296875" customWidth="1"/>
    <col min="4344" max="4344" width="10.54296875" customWidth="1"/>
    <col min="4345" max="4345" width="1.54296875" customWidth="1"/>
    <col min="4346" max="4357" width="9.453125" customWidth="1"/>
    <col min="4598" max="4598" width="15.54296875" customWidth="1"/>
    <col min="4599" max="4599" width="1.54296875" customWidth="1"/>
    <col min="4600" max="4600" width="10.54296875" customWidth="1"/>
    <col min="4601" max="4601" width="1.54296875" customWidth="1"/>
    <col min="4602" max="4613" width="9.453125" customWidth="1"/>
    <col min="4854" max="4854" width="15.54296875" customWidth="1"/>
    <col min="4855" max="4855" width="1.54296875" customWidth="1"/>
    <col min="4856" max="4856" width="10.54296875" customWidth="1"/>
    <col min="4857" max="4857" width="1.54296875" customWidth="1"/>
    <col min="4858" max="4869" width="9.453125" customWidth="1"/>
    <col min="5110" max="5110" width="15.54296875" customWidth="1"/>
    <col min="5111" max="5111" width="1.54296875" customWidth="1"/>
    <col min="5112" max="5112" width="10.54296875" customWidth="1"/>
    <col min="5113" max="5113" width="1.54296875" customWidth="1"/>
    <col min="5114" max="5125" width="9.453125" customWidth="1"/>
    <col min="5366" max="5366" width="15.54296875" customWidth="1"/>
    <col min="5367" max="5367" width="1.54296875" customWidth="1"/>
    <col min="5368" max="5368" width="10.54296875" customWidth="1"/>
    <col min="5369" max="5369" width="1.54296875" customWidth="1"/>
    <col min="5370" max="5381" width="9.453125" customWidth="1"/>
    <col min="5622" max="5622" width="15.54296875" customWidth="1"/>
    <col min="5623" max="5623" width="1.54296875" customWidth="1"/>
    <col min="5624" max="5624" width="10.54296875" customWidth="1"/>
    <col min="5625" max="5625" width="1.54296875" customWidth="1"/>
    <col min="5626" max="5637" width="9.453125" customWidth="1"/>
    <col min="5878" max="5878" width="15.54296875" customWidth="1"/>
    <col min="5879" max="5879" width="1.54296875" customWidth="1"/>
    <col min="5880" max="5880" width="10.54296875" customWidth="1"/>
    <col min="5881" max="5881" width="1.54296875" customWidth="1"/>
    <col min="5882" max="5893" width="9.453125" customWidth="1"/>
    <col min="6134" max="6134" width="15.54296875" customWidth="1"/>
    <col min="6135" max="6135" width="1.54296875" customWidth="1"/>
    <col min="6136" max="6136" width="10.54296875" customWidth="1"/>
    <col min="6137" max="6137" width="1.54296875" customWidth="1"/>
    <col min="6138" max="6149" width="9.453125" customWidth="1"/>
    <col min="6390" max="6390" width="15.54296875" customWidth="1"/>
    <col min="6391" max="6391" width="1.54296875" customWidth="1"/>
    <col min="6392" max="6392" width="10.54296875" customWidth="1"/>
    <col min="6393" max="6393" width="1.54296875" customWidth="1"/>
    <col min="6394" max="6405" width="9.453125" customWidth="1"/>
    <col min="6646" max="6646" width="15.54296875" customWidth="1"/>
    <col min="6647" max="6647" width="1.54296875" customWidth="1"/>
    <col min="6648" max="6648" width="10.54296875" customWidth="1"/>
    <col min="6649" max="6649" width="1.54296875" customWidth="1"/>
    <col min="6650" max="6661" width="9.453125" customWidth="1"/>
    <col min="6902" max="6902" width="15.54296875" customWidth="1"/>
    <col min="6903" max="6903" width="1.54296875" customWidth="1"/>
    <col min="6904" max="6904" width="10.54296875" customWidth="1"/>
    <col min="6905" max="6905" width="1.54296875" customWidth="1"/>
    <col min="6906" max="6917" width="9.453125" customWidth="1"/>
    <col min="7158" max="7158" width="15.54296875" customWidth="1"/>
    <col min="7159" max="7159" width="1.54296875" customWidth="1"/>
    <col min="7160" max="7160" width="10.54296875" customWidth="1"/>
    <col min="7161" max="7161" width="1.54296875" customWidth="1"/>
    <col min="7162" max="7173" width="9.453125" customWidth="1"/>
    <col min="7414" max="7414" width="15.54296875" customWidth="1"/>
    <col min="7415" max="7415" width="1.54296875" customWidth="1"/>
    <col min="7416" max="7416" width="10.54296875" customWidth="1"/>
    <col min="7417" max="7417" width="1.54296875" customWidth="1"/>
    <col min="7418" max="7429" width="9.453125" customWidth="1"/>
    <col min="7670" max="7670" width="15.54296875" customWidth="1"/>
    <col min="7671" max="7671" width="1.54296875" customWidth="1"/>
    <col min="7672" max="7672" width="10.54296875" customWidth="1"/>
    <col min="7673" max="7673" width="1.54296875" customWidth="1"/>
    <col min="7674" max="7685" width="9.453125" customWidth="1"/>
    <col min="7926" max="7926" width="15.54296875" customWidth="1"/>
    <col min="7927" max="7927" width="1.54296875" customWidth="1"/>
    <col min="7928" max="7928" width="10.54296875" customWidth="1"/>
    <col min="7929" max="7929" width="1.54296875" customWidth="1"/>
    <col min="7930" max="7941" width="9.453125" customWidth="1"/>
    <col min="8182" max="8182" width="15.54296875" customWidth="1"/>
    <col min="8183" max="8183" width="1.54296875" customWidth="1"/>
    <col min="8184" max="8184" width="10.54296875" customWidth="1"/>
    <col min="8185" max="8185" width="1.54296875" customWidth="1"/>
    <col min="8186" max="8197" width="9.453125" customWidth="1"/>
    <col min="8438" max="8438" width="15.54296875" customWidth="1"/>
    <col min="8439" max="8439" width="1.54296875" customWidth="1"/>
    <col min="8440" max="8440" width="10.54296875" customWidth="1"/>
    <col min="8441" max="8441" width="1.54296875" customWidth="1"/>
    <col min="8442" max="8453" width="9.453125" customWidth="1"/>
    <col min="8694" max="8694" width="15.54296875" customWidth="1"/>
    <col min="8695" max="8695" width="1.54296875" customWidth="1"/>
    <col min="8696" max="8696" width="10.54296875" customWidth="1"/>
    <col min="8697" max="8697" width="1.54296875" customWidth="1"/>
    <col min="8698" max="8709" width="9.453125" customWidth="1"/>
    <col min="8950" max="8950" width="15.54296875" customWidth="1"/>
    <col min="8951" max="8951" width="1.54296875" customWidth="1"/>
    <col min="8952" max="8952" width="10.54296875" customWidth="1"/>
    <col min="8953" max="8953" width="1.54296875" customWidth="1"/>
    <col min="8954" max="8965" width="9.453125" customWidth="1"/>
    <col min="9206" max="9206" width="15.54296875" customWidth="1"/>
    <col min="9207" max="9207" width="1.54296875" customWidth="1"/>
    <col min="9208" max="9208" width="10.54296875" customWidth="1"/>
    <col min="9209" max="9209" width="1.54296875" customWidth="1"/>
    <col min="9210" max="9221" width="9.453125" customWidth="1"/>
    <col min="9462" max="9462" width="15.54296875" customWidth="1"/>
    <col min="9463" max="9463" width="1.54296875" customWidth="1"/>
    <col min="9464" max="9464" width="10.54296875" customWidth="1"/>
    <col min="9465" max="9465" width="1.54296875" customWidth="1"/>
    <col min="9466" max="9477" width="9.453125" customWidth="1"/>
    <col min="9718" max="9718" width="15.54296875" customWidth="1"/>
    <col min="9719" max="9719" width="1.54296875" customWidth="1"/>
    <col min="9720" max="9720" width="10.54296875" customWidth="1"/>
    <col min="9721" max="9721" width="1.54296875" customWidth="1"/>
    <col min="9722" max="9733" width="9.453125" customWidth="1"/>
    <col min="9974" max="9974" width="15.54296875" customWidth="1"/>
    <col min="9975" max="9975" width="1.54296875" customWidth="1"/>
    <col min="9976" max="9976" width="10.54296875" customWidth="1"/>
    <col min="9977" max="9977" width="1.54296875" customWidth="1"/>
    <col min="9978" max="9989" width="9.453125" customWidth="1"/>
    <col min="10230" max="10230" width="15.54296875" customWidth="1"/>
    <col min="10231" max="10231" width="1.54296875" customWidth="1"/>
    <col min="10232" max="10232" width="10.54296875" customWidth="1"/>
    <col min="10233" max="10233" width="1.54296875" customWidth="1"/>
    <col min="10234" max="10245" width="9.453125" customWidth="1"/>
    <col min="10486" max="10486" width="15.54296875" customWidth="1"/>
    <col min="10487" max="10487" width="1.54296875" customWidth="1"/>
    <col min="10488" max="10488" width="10.54296875" customWidth="1"/>
    <col min="10489" max="10489" width="1.54296875" customWidth="1"/>
    <col min="10490" max="10501" width="9.453125" customWidth="1"/>
    <col min="10742" max="10742" width="15.54296875" customWidth="1"/>
    <col min="10743" max="10743" width="1.54296875" customWidth="1"/>
    <col min="10744" max="10744" width="10.54296875" customWidth="1"/>
    <col min="10745" max="10745" width="1.54296875" customWidth="1"/>
    <col min="10746" max="10757" width="9.453125" customWidth="1"/>
    <col min="10998" max="10998" width="15.54296875" customWidth="1"/>
    <col min="10999" max="10999" width="1.54296875" customWidth="1"/>
    <col min="11000" max="11000" width="10.54296875" customWidth="1"/>
    <col min="11001" max="11001" width="1.54296875" customWidth="1"/>
    <col min="11002" max="11013" width="9.453125" customWidth="1"/>
    <col min="11254" max="11254" width="15.54296875" customWidth="1"/>
    <col min="11255" max="11255" width="1.54296875" customWidth="1"/>
    <col min="11256" max="11256" width="10.54296875" customWidth="1"/>
    <col min="11257" max="11257" width="1.54296875" customWidth="1"/>
    <col min="11258" max="11269" width="9.453125" customWidth="1"/>
    <col min="11510" max="11510" width="15.54296875" customWidth="1"/>
    <col min="11511" max="11511" width="1.54296875" customWidth="1"/>
    <col min="11512" max="11512" width="10.54296875" customWidth="1"/>
    <col min="11513" max="11513" width="1.54296875" customWidth="1"/>
    <col min="11514" max="11525" width="9.453125" customWidth="1"/>
    <col min="11766" max="11766" width="15.54296875" customWidth="1"/>
    <col min="11767" max="11767" width="1.54296875" customWidth="1"/>
    <col min="11768" max="11768" width="10.54296875" customWidth="1"/>
    <col min="11769" max="11769" width="1.54296875" customWidth="1"/>
    <col min="11770" max="11781" width="9.453125" customWidth="1"/>
    <col min="12022" max="12022" width="15.54296875" customWidth="1"/>
    <col min="12023" max="12023" width="1.54296875" customWidth="1"/>
    <col min="12024" max="12024" width="10.54296875" customWidth="1"/>
    <col min="12025" max="12025" width="1.54296875" customWidth="1"/>
    <col min="12026" max="12037" width="9.453125" customWidth="1"/>
    <col min="12278" max="12278" width="15.54296875" customWidth="1"/>
    <col min="12279" max="12279" width="1.54296875" customWidth="1"/>
    <col min="12280" max="12280" width="10.54296875" customWidth="1"/>
    <col min="12281" max="12281" width="1.54296875" customWidth="1"/>
    <col min="12282" max="12293" width="9.453125" customWidth="1"/>
    <col min="12534" max="12534" width="15.54296875" customWidth="1"/>
    <col min="12535" max="12535" width="1.54296875" customWidth="1"/>
    <col min="12536" max="12536" width="10.54296875" customWidth="1"/>
    <col min="12537" max="12537" width="1.54296875" customWidth="1"/>
    <col min="12538" max="12549" width="9.453125" customWidth="1"/>
    <col min="12790" max="12790" width="15.54296875" customWidth="1"/>
    <col min="12791" max="12791" width="1.54296875" customWidth="1"/>
    <col min="12792" max="12792" width="10.54296875" customWidth="1"/>
    <col min="12793" max="12793" width="1.54296875" customWidth="1"/>
    <col min="12794" max="12805" width="9.453125" customWidth="1"/>
    <col min="13046" max="13046" width="15.54296875" customWidth="1"/>
    <col min="13047" max="13047" width="1.54296875" customWidth="1"/>
    <col min="13048" max="13048" width="10.54296875" customWidth="1"/>
    <col min="13049" max="13049" width="1.54296875" customWidth="1"/>
    <col min="13050" max="13061" width="9.453125" customWidth="1"/>
    <col min="13302" max="13302" width="15.54296875" customWidth="1"/>
    <col min="13303" max="13303" width="1.54296875" customWidth="1"/>
    <col min="13304" max="13304" width="10.54296875" customWidth="1"/>
    <col min="13305" max="13305" width="1.54296875" customWidth="1"/>
    <col min="13306" max="13317" width="9.453125" customWidth="1"/>
    <col min="13558" max="13558" width="15.54296875" customWidth="1"/>
    <col min="13559" max="13559" width="1.54296875" customWidth="1"/>
    <col min="13560" max="13560" width="10.54296875" customWidth="1"/>
    <col min="13561" max="13561" width="1.54296875" customWidth="1"/>
    <col min="13562" max="13573" width="9.453125" customWidth="1"/>
    <col min="13814" max="13814" width="15.54296875" customWidth="1"/>
    <col min="13815" max="13815" width="1.54296875" customWidth="1"/>
    <col min="13816" max="13816" width="10.54296875" customWidth="1"/>
    <col min="13817" max="13817" width="1.54296875" customWidth="1"/>
    <col min="13818" max="13829" width="9.453125" customWidth="1"/>
    <col min="14070" max="14070" width="15.54296875" customWidth="1"/>
    <col min="14071" max="14071" width="1.54296875" customWidth="1"/>
    <col min="14072" max="14072" width="10.54296875" customWidth="1"/>
    <col min="14073" max="14073" width="1.54296875" customWidth="1"/>
    <col min="14074" max="14085" width="9.453125" customWidth="1"/>
    <col min="14326" max="14326" width="15.54296875" customWidth="1"/>
    <col min="14327" max="14327" width="1.54296875" customWidth="1"/>
    <col min="14328" max="14328" width="10.54296875" customWidth="1"/>
    <col min="14329" max="14329" width="1.54296875" customWidth="1"/>
    <col min="14330" max="14341" width="9.453125" customWidth="1"/>
    <col min="14582" max="14582" width="15.54296875" customWidth="1"/>
    <col min="14583" max="14583" width="1.54296875" customWidth="1"/>
    <col min="14584" max="14584" width="10.54296875" customWidth="1"/>
    <col min="14585" max="14585" width="1.54296875" customWidth="1"/>
    <col min="14586" max="14597" width="9.453125" customWidth="1"/>
    <col min="14838" max="14838" width="15.54296875" customWidth="1"/>
    <col min="14839" max="14839" width="1.54296875" customWidth="1"/>
    <col min="14840" max="14840" width="10.54296875" customWidth="1"/>
    <col min="14841" max="14841" width="1.54296875" customWidth="1"/>
    <col min="14842" max="14853" width="9.453125" customWidth="1"/>
    <col min="15094" max="15094" width="15.54296875" customWidth="1"/>
    <col min="15095" max="15095" width="1.54296875" customWidth="1"/>
    <col min="15096" max="15096" width="10.54296875" customWidth="1"/>
    <col min="15097" max="15097" width="1.54296875" customWidth="1"/>
    <col min="15098" max="15109" width="9.453125" customWidth="1"/>
    <col min="15350" max="15350" width="15.54296875" customWidth="1"/>
    <col min="15351" max="15351" width="1.54296875" customWidth="1"/>
    <col min="15352" max="15352" width="10.54296875" customWidth="1"/>
    <col min="15353" max="15353" width="1.54296875" customWidth="1"/>
    <col min="15354" max="15365" width="9.453125" customWidth="1"/>
    <col min="15606" max="15606" width="15.54296875" customWidth="1"/>
    <col min="15607" max="15607" width="1.54296875" customWidth="1"/>
    <col min="15608" max="15608" width="10.54296875" customWidth="1"/>
    <col min="15609" max="15609" width="1.54296875" customWidth="1"/>
    <col min="15610" max="15621" width="9.453125" customWidth="1"/>
    <col min="15862" max="15862" width="15.54296875" customWidth="1"/>
    <col min="15863" max="15863" width="1.54296875" customWidth="1"/>
    <col min="15864" max="15864" width="10.54296875" customWidth="1"/>
    <col min="15865" max="15865" width="1.54296875" customWidth="1"/>
    <col min="15866" max="15877" width="9.453125" customWidth="1"/>
    <col min="16118" max="16118" width="15.54296875" customWidth="1"/>
    <col min="16119" max="16119" width="1.54296875" customWidth="1"/>
    <col min="16120" max="16120" width="10.54296875" customWidth="1"/>
    <col min="16121" max="16121" width="1.54296875" customWidth="1"/>
    <col min="16122" max="16133" width="9.453125" customWidth="1"/>
    <col min="16374" max="16384" width="9.453125" customWidth="1"/>
  </cols>
  <sheetData>
    <row r="1" spans="1:190" x14ac:dyDescent="0.35">
      <c r="A1" s="49" t="s">
        <v>191</v>
      </c>
      <c r="B1" s="49"/>
      <c r="C1" s="51"/>
      <c r="D1" s="51"/>
      <c r="E1" s="51"/>
      <c r="F1" s="51"/>
      <c r="G1" s="51"/>
      <c r="H1" s="51"/>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row>
    <row r="2" spans="1:190" x14ac:dyDescent="0.35">
      <c r="A2" s="42" t="s">
        <v>290</v>
      </c>
      <c r="B2" s="42"/>
      <c r="C2" s="52"/>
      <c r="D2" s="52"/>
      <c r="E2" s="52"/>
      <c r="F2" s="52"/>
      <c r="G2" s="52"/>
      <c r="H2" s="52"/>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row>
    <row r="3" spans="1:190" ht="30" customHeight="1" x14ac:dyDescent="0.35">
      <c r="A3" s="40"/>
      <c r="B3" s="40"/>
      <c r="C3" s="67" t="s">
        <v>1</v>
      </c>
      <c r="D3" s="211" t="s">
        <v>241</v>
      </c>
      <c r="E3" s="211"/>
      <c r="F3" s="211"/>
      <c r="G3" s="211"/>
      <c r="H3" s="211"/>
      <c r="I3" s="211"/>
      <c r="J3" s="211"/>
      <c r="K3" s="211"/>
      <c r="GH3" s="41"/>
    </row>
    <row r="4" spans="1:190" x14ac:dyDescent="0.35">
      <c r="A4" s="38"/>
      <c r="B4" s="38"/>
      <c r="C4" s="38"/>
      <c r="D4" s="38" t="s">
        <v>242</v>
      </c>
      <c r="E4" s="38" t="s">
        <v>243</v>
      </c>
      <c r="F4" s="38" t="s">
        <v>244</v>
      </c>
      <c r="G4" s="38" t="s">
        <v>245</v>
      </c>
      <c r="H4" s="38" t="s">
        <v>246</v>
      </c>
      <c r="I4" s="38" t="s">
        <v>247</v>
      </c>
      <c r="J4" s="38" t="s">
        <v>248</v>
      </c>
      <c r="K4" s="38" t="s">
        <v>249</v>
      </c>
      <c r="L4" s="40"/>
      <c r="GG4" s="41"/>
      <c r="GH4" s="41"/>
    </row>
    <row r="5" spans="1:190" x14ac:dyDescent="0.35">
      <c r="A5" s="46"/>
      <c r="B5" s="46"/>
      <c r="D5" s="46"/>
      <c r="E5" s="46"/>
      <c r="F5" s="46"/>
      <c r="G5" s="46"/>
      <c r="H5" s="46"/>
      <c r="GG5" s="41"/>
      <c r="GH5" s="41"/>
    </row>
    <row r="6" spans="1:190" x14ac:dyDescent="0.35">
      <c r="A6" s="46"/>
      <c r="B6" s="46"/>
      <c r="C6" s="66" t="s">
        <v>5</v>
      </c>
      <c r="D6" s="46"/>
      <c r="E6" s="46"/>
      <c r="F6" s="46"/>
      <c r="G6" s="46"/>
      <c r="H6" s="46"/>
      <c r="GG6" s="41"/>
      <c r="GH6" s="41"/>
    </row>
    <row r="7" spans="1:190" x14ac:dyDescent="0.35">
      <c r="A7" s="40" t="s">
        <v>194</v>
      </c>
      <c r="B7" s="54"/>
      <c r="C7" s="85">
        <v>291230</v>
      </c>
      <c r="D7" s="85">
        <v>90930</v>
      </c>
      <c r="E7" s="85">
        <v>52310</v>
      </c>
      <c r="F7" s="85">
        <v>28960</v>
      </c>
      <c r="G7" s="85">
        <v>17470</v>
      </c>
      <c r="H7" s="85">
        <v>11920</v>
      </c>
      <c r="I7" s="85">
        <v>8070</v>
      </c>
      <c r="J7" s="85">
        <v>6180</v>
      </c>
      <c r="K7" s="85">
        <v>3300</v>
      </c>
      <c r="L7" s="85"/>
      <c r="M7" s="85"/>
      <c r="N7" s="85"/>
      <c r="GG7" s="41"/>
      <c r="GH7" s="41"/>
    </row>
    <row r="8" spans="1:190" x14ac:dyDescent="0.35">
      <c r="A8" s="40" t="s">
        <v>195</v>
      </c>
      <c r="B8" s="54"/>
      <c r="C8" s="85">
        <v>68150</v>
      </c>
      <c r="D8" s="85">
        <v>0</v>
      </c>
      <c r="E8" s="85">
        <v>0</v>
      </c>
      <c r="F8" s="85">
        <v>0</v>
      </c>
      <c r="G8" s="85">
        <v>0</v>
      </c>
      <c r="H8" s="85">
        <v>0</v>
      </c>
      <c r="I8" s="85">
        <v>0</v>
      </c>
      <c r="J8" s="85">
        <v>0</v>
      </c>
      <c r="K8" s="85">
        <v>0</v>
      </c>
      <c r="L8" s="85"/>
      <c r="M8" s="85"/>
      <c r="N8" s="85"/>
      <c r="GF8" s="41"/>
      <c r="GG8" s="41"/>
      <c r="GH8" s="41"/>
    </row>
    <row r="9" spans="1:190" x14ac:dyDescent="0.35">
      <c r="A9" s="40" t="s">
        <v>196</v>
      </c>
      <c r="B9" s="54"/>
      <c r="C9" s="85">
        <v>223070</v>
      </c>
      <c r="D9" s="85">
        <v>90930</v>
      </c>
      <c r="E9" s="85">
        <v>52310</v>
      </c>
      <c r="F9" s="85">
        <v>28960</v>
      </c>
      <c r="G9" s="85">
        <v>17470</v>
      </c>
      <c r="H9" s="85">
        <v>11920</v>
      </c>
      <c r="I9" s="85">
        <v>8070</v>
      </c>
      <c r="J9" s="85">
        <v>6180</v>
      </c>
      <c r="K9" s="85">
        <v>3300</v>
      </c>
      <c r="L9" s="85"/>
      <c r="M9" s="85"/>
      <c r="N9" s="85"/>
      <c r="GF9" s="41"/>
      <c r="GG9" s="41"/>
      <c r="GH9" s="41"/>
    </row>
    <row r="10" spans="1:190" x14ac:dyDescent="0.35">
      <c r="B10" s="46"/>
      <c r="C10" s="85"/>
      <c r="D10" s="85"/>
      <c r="E10" s="85"/>
      <c r="F10" s="85"/>
      <c r="G10" s="85"/>
      <c r="H10" s="85"/>
      <c r="I10" s="85"/>
      <c r="J10" s="85"/>
      <c r="K10" s="85"/>
      <c r="L10" s="85"/>
      <c r="M10" s="85"/>
      <c r="N10" s="85"/>
      <c r="GF10" s="41"/>
      <c r="GG10" s="41"/>
      <c r="GH10" s="41"/>
    </row>
    <row r="11" spans="1:190" x14ac:dyDescent="0.35">
      <c r="A11" s="39" t="s">
        <v>197</v>
      </c>
      <c r="B11" s="46"/>
      <c r="C11" s="85"/>
      <c r="D11" s="85"/>
      <c r="E11" s="85"/>
      <c r="F11" s="85"/>
      <c r="G11" s="85"/>
      <c r="H11" s="85"/>
      <c r="I11" s="85"/>
      <c r="J11" s="85"/>
      <c r="K11" s="85"/>
      <c r="L11" s="85"/>
      <c r="M11" s="85"/>
      <c r="N11" s="85"/>
      <c r="GF11" s="41"/>
      <c r="GG11" s="41"/>
      <c r="GH11" s="41"/>
    </row>
    <row r="12" spans="1:190" x14ac:dyDescent="0.35">
      <c r="A12" s="82" t="s">
        <v>198</v>
      </c>
      <c r="B12" s="82" t="s">
        <v>199</v>
      </c>
      <c r="C12" s="85">
        <v>1690</v>
      </c>
      <c r="D12" s="85">
        <v>690</v>
      </c>
      <c r="E12" s="85">
        <v>510</v>
      </c>
      <c r="F12" s="85">
        <v>200</v>
      </c>
      <c r="G12" s="85">
        <v>110</v>
      </c>
      <c r="H12" s="85">
        <v>60</v>
      </c>
      <c r="I12" s="85">
        <v>60</v>
      </c>
      <c r="J12" s="85">
        <v>30</v>
      </c>
      <c r="K12" s="85">
        <v>20</v>
      </c>
      <c r="L12" s="85"/>
      <c r="M12" s="85"/>
      <c r="N12" s="85"/>
      <c r="GF12" s="41"/>
      <c r="GG12" s="41"/>
      <c r="GH12" s="41"/>
    </row>
    <row r="13" spans="1:190" x14ac:dyDescent="0.35">
      <c r="A13" s="82" t="s">
        <v>200</v>
      </c>
      <c r="B13" s="82" t="s">
        <v>201</v>
      </c>
      <c r="C13" s="85">
        <v>100</v>
      </c>
      <c r="D13" s="85">
        <v>40</v>
      </c>
      <c r="E13" s="85">
        <v>10</v>
      </c>
      <c r="F13" s="85">
        <v>20</v>
      </c>
      <c r="G13" s="85">
        <v>10</v>
      </c>
      <c r="H13" s="85">
        <v>10</v>
      </c>
      <c r="I13" s="85">
        <v>10</v>
      </c>
      <c r="J13" s="85">
        <v>0</v>
      </c>
      <c r="K13" s="85">
        <v>0</v>
      </c>
      <c r="L13" s="85"/>
      <c r="M13" s="85"/>
      <c r="N13" s="85"/>
      <c r="GF13" s="41"/>
      <c r="GG13" s="41"/>
      <c r="GH13" s="41"/>
    </row>
    <row r="14" spans="1:190" x14ac:dyDescent="0.35">
      <c r="A14" s="82" t="s">
        <v>202</v>
      </c>
      <c r="B14" s="82" t="s">
        <v>203</v>
      </c>
      <c r="C14" s="85">
        <v>11430</v>
      </c>
      <c r="D14" s="85">
        <v>4820</v>
      </c>
      <c r="E14" s="85">
        <v>2370</v>
      </c>
      <c r="F14" s="85">
        <v>1420</v>
      </c>
      <c r="G14" s="85">
        <v>910</v>
      </c>
      <c r="H14" s="85">
        <v>680</v>
      </c>
      <c r="I14" s="85">
        <v>440</v>
      </c>
      <c r="J14" s="85">
        <v>380</v>
      </c>
      <c r="K14" s="85">
        <v>180</v>
      </c>
      <c r="L14" s="85"/>
      <c r="M14" s="85"/>
      <c r="N14" s="85"/>
      <c r="GF14" s="41"/>
      <c r="GG14" s="41"/>
      <c r="GH14" s="41"/>
    </row>
    <row r="15" spans="1:190" x14ac:dyDescent="0.35">
      <c r="A15" s="82" t="s">
        <v>204</v>
      </c>
      <c r="B15" s="82" t="s">
        <v>205</v>
      </c>
      <c r="C15" s="85">
        <v>440</v>
      </c>
      <c r="D15" s="85">
        <v>190</v>
      </c>
      <c r="E15" s="85">
        <v>90</v>
      </c>
      <c r="F15" s="85">
        <v>50</v>
      </c>
      <c r="G15" s="85">
        <v>20</v>
      </c>
      <c r="H15" s="85">
        <v>30</v>
      </c>
      <c r="I15" s="85">
        <v>20</v>
      </c>
      <c r="J15" s="85">
        <v>20</v>
      </c>
      <c r="K15" s="85">
        <v>10</v>
      </c>
      <c r="L15" s="85"/>
      <c r="M15" s="85"/>
      <c r="N15" s="85"/>
      <c r="GF15" s="41"/>
      <c r="GG15" s="41"/>
      <c r="GH15" s="41"/>
    </row>
    <row r="16" spans="1:190" x14ac:dyDescent="0.35">
      <c r="A16" s="82" t="s">
        <v>206</v>
      </c>
      <c r="B16" s="82" t="s">
        <v>207</v>
      </c>
      <c r="C16" s="85">
        <v>600</v>
      </c>
      <c r="D16" s="85">
        <v>260</v>
      </c>
      <c r="E16" s="85">
        <v>130</v>
      </c>
      <c r="F16" s="85">
        <v>70</v>
      </c>
      <c r="G16" s="85">
        <v>40</v>
      </c>
      <c r="H16" s="85">
        <v>30</v>
      </c>
      <c r="I16" s="85">
        <v>20</v>
      </c>
      <c r="J16" s="85">
        <v>30</v>
      </c>
      <c r="K16" s="85">
        <v>10</v>
      </c>
      <c r="L16" s="85"/>
      <c r="M16" s="85"/>
      <c r="N16" s="85"/>
      <c r="GF16" s="41"/>
      <c r="GG16" s="41"/>
      <c r="GH16" s="41"/>
    </row>
    <row r="17" spans="1:190" x14ac:dyDescent="0.35">
      <c r="A17" s="82" t="s">
        <v>208</v>
      </c>
      <c r="B17" s="82" t="s">
        <v>209</v>
      </c>
      <c r="C17" s="85">
        <v>6160</v>
      </c>
      <c r="D17" s="85">
        <v>2920</v>
      </c>
      <c r="E17" s="85">
        <v>1400</v>
      </c>
      <c r="F17" s="85">
        <v>640</v>
      </c>
      <c r="G17" s="85">
        <v>440</v>
      </c>
      <c r="H17" s="85">
        <v>280</v>
      </c>
      <c r="I17" s="85">
        <v>190</v>
      </c>
      <c r="J17" s="85">
        <v>150</v>
      </c>
      <c r="K17" s="85">
        <v>80</v>
      </c>
      <c r="L17" s="85"/>
      <c r="M17" s="85"/>
      <c r="N17" s="85"/>
      <c r="GF17" s="41"/>
      <c r="GG17" s="41"/>
      <c r="GH17" s="41"/>
    </row>
    <row r="18" spans="1:190" x14ac:dyDescent="0.35">
      <c r="A18" s="82" t="s">
        <v>210</v>
      </c>
      <c r="B18" s="82" t="s">
        <v>211</v>
      </c>
      <c r="C18" s="85">
        <v>30790</v>
      </c>
      <c r="D18" s="85">
        <v>12660</v>
      </c>
      <c r="E18" s="85">
        <v>6940</v>
      </c>
      <c r="F18" s="85">
        <v>4100</v>
      </c>
      <c r="G18" s="85">
        <v>2430</v>
      </c>
      <c r="H18" s="85">
        <v>1640</v>
      </c>
      <c r="I18" s="85">
        <v>1100</v>
      </c>
      <c r="J18" s="85">
        <v>840</v>
      </c>
      <c r="K18" s="85">
        <v>450</v>
      </c>
      <c r="L18" s="85"/>
      <c r="M18" s="85"/>
      <c r="N18" s="85"/>
      <c r="GC18" s="41"/>
      <c r="GD18" s="41"/>
      <c r="GE18" s="41"/>
      <c r="GF18" s="41"/>
      <c r="GG18" s="41"/>
      <c r="GH18" s="41"/>
    </row>
    <row r="19" spans="1:190" x14ac:dyDescent="0.35">
      <c r="A19" s="82" t="s">
        <v>212</v>
      </c>
      <c r="B19" s="82" t="s">
        <v>213</v>
      </c>
      <c r="C19" s="85">
        <v>8350</v>
      </c>
      <c r="D19" s="85">
        <v>3190</v>
      </c>
      <c r="E19" s="85">
        <v>1800</v>
      </c>
      <c r="F19" s="85">
        <v>1190</v>
      </c>
      <c r="G19" s="85">
        <v>680</v>
      </c>
      <c r="H19" s="85">
        <v>500</v>
      </c>
      <c r="I19" s="85">
        <v>380</v>
      </c>
      <c r="J19" s="85">
        <v>280</v>
      </c>
      <c r="K19" s="85">
        <v>130</v>
      </c>
      <c r="L19" s="85"/>
      <c r="M19" s="85"/>
      <c r="N19" s="85"/>
      <c r="GC19" s="41"/>
      <c r="GD19" s="41"/>
      <c r="GE19" s="41"/>
      <c r="GF19" s="41"/>
      <c r="GG19" s="41"/>
      <c r="GH19" s="41"/>
    </row>
    <row r="20" spans="1:190" x14ac:dyDescent="0.35">
      <c r="A20" s="82" t="s">
        <v>214</v>
      </c>
      <c r="B20" s="82" t="s">
        <v>215</v>
      </c>
      <c r="C20" s="85">
        <v>14570</v>
      </c>
      <c r="D20" s="85">
        <v>5700</v>
      </c>
      <c r="E20" s="85">
        <v>4250</v>
      </c>
      <c r="F20" s="85">
        <v>1810</v>
      </c>
      <c r="G20" s="85">
        <v>930</v>
      </c>
      <c r="H20" s="85">
        <v>720</v>
      </c>
      <c r="I20" s="85">
        <v>460</v>
      </c>
      <c r="J20" s="85">
        <v>310</v>
      </c>
      <c r="K20" s="85">
        <v>190</v>
      </c>
      <c r="L20" s="85"/>
      <c r="M20" s="85"/>
      <c r="N20" s="85"/>
      <c r="GC20" s="41"/>
      <c r="GD20" s="41"/>
      <c r="GE20" s="41"/>
      <c r="GF20" s="41"/>
      <c r="GG20" s="41"/>
      <c r="GH20" s="41"/>
    </row>
    <row r="21" spans="1:190" x14ac:dyDescent="0.35">
      <c r="A21" s="82" t="s">
        <v>216</v>
      </c>
      <c r="B21" s="82" t="s">
        <v>217</v>
      </c>
      <c r="C21" s="85">
        <v>7740</v>
      </c>
      <c r="D21" s="85">
        <v>3730</v>
      </c>
      <c r="E21" s="85">
        <v>1590</v>
      </c>
      <c r="F21" s="85">
        <v>930</v>
      </c>
      <c r="G21" s="85">
        <v>510</v>
      </c>
      <c r="H21" s="85">
        <v>370</v>
      </c>
      <c r="I21" s="85">
        <v>250</v>
      </c>
      <c r="J21" s="85">
        <v>160</v>
      </c>
      <c r="K21" s="85">
        <v>110</v>
      </c>
      <c r="L21" s="85"/>
      <c r="M21" s="85"/>
      <c r="N21" s="85"/>
      <c r="GC21" s="41"/>
      <c r="GD21" s="41"/>
      <c r="GE21" s="41"/>
      <c r="GF21" s="41"/>
      <c r="GG21" s="41"/>
      <c r="GH21" s="41"/>
    </row>
    <row r="22" spans="1:190" x14ac:dyDescent="0.35">
      <c r="A22" s="82" t="s">
        <v>218</v>
      </c>
      <c r="B22" s="82" t="s">
        <v>219</v>
      </c>
      <c r="C22" s="85">
        <v>3210</v>
      </c>
      <c r="D22" s="85">
        <v>1340</v>
      </c>
      <c r="E22" s="85">
        <v>630</v>
      </c>
      <c r="F22" s="85">
        <v>390</v>
      </c>
      <c r="G22" s="85">
        <v>300</v>
      </c>
      <c r="H22" s="85">
        <v>200</v>
      </c>
      <c r="I22" s="85">
        <v>130</v>
      </c>
      <c r="J22" s="85">
        <v>100</v>
      </c>
      <c r="K22" s="85">
        <v>40</v>
      </c>
      <c r="L22" s="85"/>
      <c r="M22" s="85"/>
      <c r="N22" s="85"/>
      <c r="GC22" s="41"/>
      <c r="GD22" s="41"/>
      <c r="GE22" s="41"/>
      <c r="GF22" s="41"/>
      <c r="GG22" s="41"/>
      <c r="GH22" s="41"/>
    </row>
    <row r="23" spans="1:190" x14ac:dyDescent="0.35">
      <c r="A23" s="82" t="s">
        <v>220</v>
      </c>
      <c r="B23" s="82" t="s">
        <v>221</v>
      </c>
      <c r="C23" s="85">
        <v>1550</v>
      </c>
      <c r="D23" s="85">
        <v>710</v>
      </c>
      <c r="E23" s="85">
        <v>300</v>
      </c>
      <c r="F23" s="85">
        <v>180</v>
      </c>
      <c r="G23" s="85">
        <v>110</v>
      </c>
      <c r="H23" s="85">
        <v>80</v>
      </c>
      <c r="I23" s="85">
        <v>60</v>
      </c>
      <c r="J23" s="85">
        <v>50</v>
      </c>
      <c r="K23" s="85">
        <v>30</v>
      </c>
      <c r="L23" s="85"/>
      <c r="M23" s="85"/>
      <c r="N23" s="85"/>
      <c r="GC23" s="41"/>
      <c r="GD23" s="41"/>
      <c r="GE23" s="41"/>
      <c r="GF23" s="41"/>
      <c r="GG23" s="41"/>
      <c r="GH23" s="41"/>
    </row>
    <row r="24" spans="1:190" x14ac:dyDescent="0.35">
      <c r="A24" s="82" t="s">
        <v>222</v>
      </c>
      <c r="B24" s="82" t="s">
        <v>223</v>
      </c>
      <c r="C24" s="85">
        <v>12920</v>
      </c>
      <c r="D24" s="85">
        <v>5610</v>
      </c>
      <c r="E24" s="85">
        <v>2730</v>
      </c>
      <c r="F24" s="85">
        <v>1580</v>
      </c>
      <c r="G24" s="85">
        <v>1000</v>
      </c>
      <c r="H24" s="85">
        <v>660</v>
      </c>
      <c r="I24" s="85">
        <v>490</v>
      </c>
      <c r="J24" s="85">
        <v>370</v>
      </c>
      <c r="K24" s="85">
        <v>220</v>
      </c>
      <c r="L24" s="85"/>
      <c r="M24" s="85"/>
      <c r="N24" s="85"/>
      <c r="GC24" s="41"/>
      <c r="GD24" s="41"/>
      <c r="GE24" s="41"/>
      <c r="GF24" s="41"/>
      <c r="GG24" s="41"/>
      <c r="GH24" s="41"/>
    </row>
    <row r="25" spans="1:190" x14ac:dyDescent="0.35">
      <c r="A25" s="82" t="s">
        <v>224</v>
      </c>
      <c r="B25" s="82" t="s">
        <v>225</v>
      </c>
      <c r="C25" s="85">
        <v>77090</v>
      </c>
      <c r="D25" s="85">
        <v>32010</v>
      </c>
      <c r="E25" s="85">
        <v>19840</v>
      </c>
      <c r="F25" s="85">
        <v>10190</v>
      </c>
      <c r="G25" s="85">
        <v>5830</v>
      </c>
      <c r="H25" s="85">
        <v>3660</v>
      </c>
      <c r="I25" s="85">
        <v>2220</v>
      </c>
      <c r="J25" s="85">
        <v>1700</v>
      </c>
      <c r="K25" s="85">
        <v>870</v>
      </c>
      <c r="L25" s="85"/>
      <c r="M25" s="85"/>
      <c r="N25" s="85"/>
      <c r="GF25" s="41"/>
      <c r="GG25" s="41"/>
      <c r="GH25" s="41"/>
    </row>
    <row r="26" spans="1:190" x14ac:dyDescent="0.35">
      <c r="A26" s="82" t="s">
        <v>226</v>
      </c>
      <c r="B26" s="82" t="s">
        <v>227</v>
      </c>
      <c r="C26" s="85">
        <v>5160</v>
      </c>
      <c r="D26" s="85">
        <v>2120</v>
      </c>
      <c r="E26" s="85">
        <v>1000</v>
      </c>
      <c r="F26" s="85">
        <v>640</v>
      </c>
      <c r="G26" s="85">
        <v>430</v>
      </c>
      <c r="H26" s="85">
        <v>300</v>
      </c>
      <c r="I26" s="85">
        <v>260</v>
      </c>
      <c r="J26" s="85">
        <v>200</v>
      </c>
      <c r="K26" s="85">
        <v>110</v>
      </c>
      <c r="L26" s="85"/>
      <c r="M26" s="85"/>
      <c r="N26" s="85"/>
      <c r="GF26" s="41"/>
      <c r="GG26" s="41"/>
      <c r="GH26" s="41"/>
    </row>
    <row r="27" spans="1:190" x14ac:dyDescent="0.35">
      <c r="A27" s="82" t="s">
        <v>228</v>
      </c>
      <c r="B27" s="82" t="s">
        <v>229</v>
      </c>
      <c r="C27" s="85">
        <v>8530</v>
      </c>
      <c r="D27" s="85">
        <v>3050</v>
      </c>
      <c r="E27" s="85">
        <v>1630</v>
      </c>
      <c r="F27" s="85">
        <v>1270</v>
      </c>
      <c r="G27" s="85">
        <v>800</v>
      </c>
      <c r="H27" s="85">
        <v>590</v>
      </c>
      <c r="I27" s="85">
        <v>420</v>
      </c>
      <c r="J27" s="85">
        <v>320</v>
      </c>
      <c r="K27" s="85">
        <v>170</v>
      </c>
      <c r="L27" s="85"/>
      <c r="M27" s="85"/>
      <c r="N27" s="85"/>
      <c r="GF27" s="41"/>
      <c r="GG27" s="41"/>
      <c r="GH27" s="41"/>
    </row>
    <row r="28" spans="1:190" x14ac:dyDescent="0.35">
      <c r="A28" s="82" t="s">
        <v>230</v>
      </c>
      <c r="B28" s="82" t="s">
        <v>231</v>
      </c>
      <c r="C28" s="85">
        <v>24420</v>
      </c>
      <c r="D28" s="85">
        <v>9010</v>
      </c>
      <c r="E28" s="85">
        <v>5060</v>
      </c>
      <c r="F28" s="85">
        <v>3180</v>
      </c>
      <c r="G28" s="85">
        <v>2190</v>
      </c>
      <c r="H28" s="85">
        <v>1610</v>
      </c>
      <c r="I28" s="85">
        <v>1220</v>
      </c>
      <c r="J28" s="85">
        <v>940</v>
      </c>
      <c r="K28" s="85">
        <v>520</v>
      </c>
      <c r="L28" s="85"/>
      <c r="M28" s="85"/>
      <c r="N28" s="85"/>
      <c r="GF28" s="41"/>
      <c r="GG28" s="41"/>
      <c r="GH28" s="41"/>
    </row>
    <row r="29" spans="1:190" x14ac:dyDescent="0.35">
      <c r="A29" s="82" t="s">
        <v>232</v>
      </c>
      <c r="B29" s="82" t="s">
        <v>233</v>
      </c>
      <c r="C29" s="85">
        <v>4240</v>
      </c>
      <c r="D29" s="85">
        <v>1410</v>
      </c>
      <c r="E29" s="85">
        <v>1200</v>
      </c>
      <c r="F29" s="85">
        <v>600</v>
      </c>
      <c r="G29" s="85">
        <v>310</v>
      </c>
      <c r="H29" s="85">
        <v>250</v>
      </c>
      <c r="I29" s="85">
        <v>150</v>
      </c>
      <c r="J29" s="85">
        <v>150</v>
      </c>
      <c r="K29" s="85">
        <v>70</v>
      </c>
      <c r="L29" s="85"/>
      <c r="M29" s="85"/>
      <c r="N29" s="85"/>
      <c r="GF29" s="41"/>
      <c r="GG29" s="41"/>
      <c r="GH29" s="41"/>
    </row>
    <row r="30" spans="1:190" x14ac:dyDescent="0.35">
      <c r="A30" s="82" t="s">
        <v>234</v>
      </c>
      <c r="B30" s="82" t="s">
        <v>235</v>
      </c>
      <c r="C30" s="85">
        <v>3550</v>
      </c>
      <c r="D30" s="85">
        <v>1350</v>
      </c>
      <c r="E30" s="85">
        <v>770</v>
      </c>
      <c r="F30" s="85">
        <v>450</v>
      </c>
      <c r="G30" s="85">
        <v>320</v>
      </c>
      <c r="H30" s="85">
        <v>220</v>
      </c>
      <c r="I30" s="85">
        <v>150</v>
      </c>
      <c r="J30" s="85">
        <v>120</v>
      </c>
      <c r="K30" s="85">
        <v>70</v>
      </c>
      <c r="L30" s="85"/>
      <c r="M30" s="85"/>
      <c r="N30" s="85"/>
      <c r="GF30" s="41"/>
      <c r="GG30" s="41"/>
      <c r="GH30" s="41"/>
    </row>
    <row r="31" spans="1:190" x14ac:dyDescent="0.35">
      <c r="A31" s="82" t="s">
        <v>236</v>
      </c>
      <c r="B31" s="82" t="s">
        <v>237</v>
      </c>
      <c r="C31" s="85">
        <v>540</v>
      </c>
      <c r="D31" s="85">
        <v>130</v>
      </c>
      <c r="E31" s="85">
        <v>90</v>
      </c>
      <c r="F31" s="85">
        <v>70</v>
      </c>
      <c r="G31" s="85">
        <v>80</v>
      </c>
      <c r="H31" s="85">
        <v>40</v>
      </c>
      <c r="I31" s="85">
        <v>50</v>
      </c>
      <c r="J31" s="85">
        <v>30</v>
      </c>
      <c r="K31" s="85">
        <v>20</v>
      </c>
      <c r="L31" s="85"/>
      <c r="M31" s="85"/>
      <c r="N31" s="85"/>
      <c r="GF31" s="41"/>
      <c r="GG31" s="41"/>
      <c r="GH31" s="41"/>
    </row>
    <row r="32" spans="1:190" x14ac:dyDescent="0.35">
      <c r="A32" s="82" t="s">
        <v>238</v>
      </c>
      <c r="B32" s="82" t="s">
        <v>239</v>
      </c>
      <c r="C32" s="85">
        <v>20</v>
      </c>
      <c r="D32" s="85">
        <v>0</v>
      </c>
      <c r="E32" s="85">
        <v>10</v>
      </c>
      <c r="F32" s="85">
        <v>0</v>
      </c>
      <c r="G32" s="85">
        <v>0</v>
      </c>
      <c r="H32" s="85">
        <v>0</v>
      </c>
      <c r="I32" s="85">
        <v>0</v>
      </c>
      <c r="J32" s="85">
        <v>0</v>
      </c>
      <c r="K32" s="85">
        <v>0</v>
      </c>
      <c r="L32" s="85"/>
      <c r="M32" s="85"/>
      <c r="N32" s="85"/>
      <c r="GF32" s="41"/>
      <c r="GG32" s="41"/>
      <c r="GH32" s="41"/>
    </row>
    <row r="33" spans="1:213" x14ac:dyDescent="0.35">
      <c r="A33" s="36"/>
      <c r="B33" s="53"/>
      <c r="C33" s="60"/>
      <c r="D33" s="60"/>
      <c r="E33" s="60"/>
      <c r="F33" s="60"/>
      <c r="G33" s="60"/>
      <c r="H33" s="60"/>
      <c r="I33" s="83"/>
      <c r="J33" s="83"/>
      <c r="K33" s="83"/>
    </row>
    <row r="34" spans="1:213" ht="14.9" customHeight="1" x14ac:dyDescent="0.35">
      <c r="A34" s="40" t="s">
        <v>38</v>
      </c>
      <c r="B34" s="46"/>
      <c r="C34" s="46"/>
      <c r="D34" s="46"/>
      <c r="E34" s="46"/>
      <c r="F34" s="46"/>
      <c r="G34" s="46"/>
      <c r="H34" s="46"/>
    </row>
    <row r="35" spans="1:213" ht="14.9" customHeight="1" x14ac:dyDescent="0.35">
      <c r="A35" s="122" t="s">
        <v>319</v>
      </c>
      <c r="B35" s="46"/>
      <c r="C35" s="46"/>
      <c r="D35" s="46"/>
      <c r="E35" s="46"/>
      <c r="F35" s="46"/>
      <c r="G35" s="46"/>
      <c r="H35" s="46"/>
    </row>
    <row r="36" spans="1:213" ht="14.9" customHeight="1" x14ac:dyDescent="0.35">
      <c r="A36" s="40" t="s">
        <v>240</v>
      </c>
      <c r="B36" s="40"/>
      <c r="C36" s="41"/>
      <c r="D36" s="41"/>
      <c r="E36" s="41"/>
      <c r="F36" s="41"/>
      <c r="GI36" s="40"/>
      <c r="GJ36" s="40"/>
      <c r="GK36" s="40"/>
      <c r="GL36" s="40"/>
      <c r="GM36" s="40"/>
      <c r="GN36" s="40"/>
      <c r="GO36" s="40"/>
      <c r="GP36" s="40"/>
      <c r="GQ36" s="40"/>
      <c r="GR36" s="40"/>
      <c r="GS36" s="40"/>
      <c r="GT36" s="40"/>
      <c r="GU36" s="40"/>
      <c r="GV36" s="40"/>
      <c r="GW36" s="40"/>
      <c r="GX36" s="40"/>
      <c r="GY36" s="40"/>
      <c r="GZ36" s="40"/>
      <c r="HA36" s="40"/>
      <c r="HB36" s="40"/>
      <c r="HC36" s="40"/>
      <c r="HD36" s="40"/>
      <c r="HE36" s="40"/>
    </row>
    <row r="37" spans="1:213" ht="14.9" customHeight="1" x14ac:dyDescent="0.35">
      <c r="A37" s="40" t="s">
        <v>40</v>
      </c>
      <c r="GI37" s="40"/>
      <c r="GJ37" s="40"/>
      <c r="GK37" s="40"/>
      <c r="GL37" s="40"/>
      <c r="GM37" s="40"/>
      <c r="GN37" s="40"/>
      <c r="GO37" s="40"/>
      <c r="GP37" s="40"/>
      <c r="GQ37" s="40"/>
      <c r="GR37" s="40"/>
      <c r="GS37" s="40"/>
      <c r="GT37" s="40"/>
      <c r="GU37" s="40"/>
      <c r="GV37" s="40"/>
      <c r="GW37" s="40"/>
      <c r="GX37" s="40"/>
      <c r="GY37" s="40"/>
      <c r="GZ37" s="40"/>
      <c r="HA37" s="40"/>
      <c r="HB37" s="40"/>
      <c r="HC37" s="40"/>
      <c r="HD37" s="40"/>
      <c r="HE37" s="40"/>
    </row>
    <row r="38" spans="1:213" ht="14.9" customHeight="1" x14ac:dyDescent="0.35">
      <c r="A38" s="40" t="s">
        <v>41</v>
      </c>
      <c r="GI38" s="40"/>
      <c r="GJ38" s="40"/>
      <c r="GK38" s="40"/>
      <c r="GL38" s="40"/>
      <c r="GM38" s="40"/>
      <c r="GN38" s="40"/>
      <c r="GO38" s="40"/>
      <c r="GP38" s="40"/>
      <c r="GQ38" s="40"/>
      <c r="GR38" s="40"/>
      <c r="GS38" s="40"/>
      <c r="GT38" s="40"/>
      <c r="GU38" s="40"/>
      <c r="GV38" s="40"/>
      <c r="GW38" s="40"/>
      <c r="GX38" s="40"/>
      <c r="GY38" s="40"/>
      <c r="GZ38" s="40"/>
      <c r="HA38" s="40"/>
      <c r="HB38" s="40"/>
      <c r="HC38" s="40"/>
      <c r="HD38" s="40"/>
      <c r="HE38" s="40"/>
    </row>
    <row r="39" spans="1:213" ht="14.9" customHeight="1" x14ac:dyDescent="0.35">
      <c r="A39" s="40" t="s">
        <v>42</v>
      </c>
    </row>
  </sheetData>
  <mergeCells count="1">
    <mergeCell ref="D3:K3"/>
  </mergeCells>
  <pageMargins left="0.7" right="0.7" top="0.75" bottom="0.75" header="0.3" footer="0.3"/>
  <pageSetup paperSize="9" scale="43"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E39"/>
  <sheetViews>
    <sheetView showGridLines="0" zoomScaleNormal="100" workbookViewId="0"/>
  </sheetViews>
  <sheetFormatPr defaultColWidth="10.7265625" defaultRowHeight="14.5" x14ac:dyDescent="0.35"/>
  <cols>
    <col min="1" max="1" width="5.453125" customWidth="1"/>
    <col min="2" max="2" width="81.1796875" customWidth="1"/>
    <col min="3" max="3" width="12" customWidth="1"/>
    <col min="4" max="4" width="11.1796875" customWidth="1"/>
    <col min="5" max="8" width="9.453125" customWidth="1"/>
    <col min="246" max="246" width="15.54296875" customWidth="1"/>
    <col min="247" max="247" width="1.54296875" customWidth="1"/>
    <col min="248" max="248" width="10.54296875" customWidth="1"/>
    <col min="249" max="249" width="1.54296875" customWidth="1"/>
    <col min="250" max="261" width="9.453125" customWidth="1"/>
    <col min="502" max="502" width="15.54296875" customWidth="1"/>
    <col min="503" max="503" width="1.54296875" customWidth="1"/>
    <col min="504" max="504" width="10.54296875" customWidth="1"/>
    <col min="505" max="505" width="1.54296875" customWidth="1"/>
    <col min="506" max="517" width="9.453125" customWidth="1"/>
    <col min="758" max="758" width="15.54296875" customWidth="1"/>
    <col min="759" max="759" width="1.54296875" customWidth="1"/>
    <col min="760" max="760" width="10.54296875" customWidth="1"/>
    <col min="761" max="761" width="1.54296875" customWidth="1"/>
    <col min="762" max="773" width="9.453125" customWidth="1"/>
    <col min="1014" max="1014" width="15.54296875" customWidth="1"/>
    <col min="1015" max="1015" width="1.54296875" customWidth="1"/>
    <col min="1016" max="1016" width="10.54296875" customWidth="1"/>
    <col min="1017" max="1017" width="1.54296875" customWidth="1"/>
    <col min="1018" max="1029" width="9.453125" customWidth="1"/>
    <col min="1270" max="1270" width="15.54296875" customWidth="1"/>
    <col min="1271" max="1271" width="1.54296875" customWidth="1"/>
    <col min="1272" max="1272" width="10.54296875" customWidth="1"/>
    <col min="1273" max="1273" width="1.54296875" customWidth="1"/>
    <col min="1274" max="1285" width="9.453125" customWidth="1"/>
    <col min="1526" max="1526" width="15.54296875" customWidth="1"/>
    <col min="1527" max="1527" width="1.54296875" customWidth="1"/>
    <col min="1528" max="1528" width="10.54296875" customWidth="1"/>
    <col min="1529" max="1529" width="1.54296875" customWidth="1"/>
    <col min="1530" max="1541" width="9.453125" customWidth="1"/>
    <col min="1782" max="1782" width="15.54296875" customWidth="1"/>
    <col min="1783" max="1783" width="1.54296875" customWidth="1"/>
    <col min="1784" max="1784" width="10.54296875" customWidth="1"/>
    <col min="1785" max="1785" width="1.54296875" customWidth="1"/>
    <col min="1786" max="1797" width="9.453125" customWidth="1"/>
    <col min="2038" max="2038" width="15.54296875" customWidth="1"/>
    <col min="2039" max="2039" width="1.54296875" customWidth="1"/>
    <col min="2040" max="2040" width="10.54296875" customWidth="1"/>
    <col min="2041" max="2041" width="1.54296875" customWidth="1"/>
    <col min="2042" max="2053" width="9.453125" customWidth="1"/>
    <col min="2294" max="2294" width="15.54296875" customWidth="1"/>
    <col min="2295" max="2295" width="1.54296875" customWidth="1"/>
    <col min="2296" max="2296" width="10.54296875" customWidth="1"/>
    <col min="2297" max="2297" width="1.54296875" customWidth="1"/>
    <col min="2298" max="2309" width="9.453125" customWidth="1"/>
    <col min="2550" max="2550" width="15.54296875" customWidth="1"/>
    <col min="2551" max="2551" width="1.54296875" customWidth="1"/>
    <col min="2552" max="2552" width="10.54296875" customWidth="1"/>
    <col min="2553" max="2553" width="1.54296875" customWidth="1"/>
    <col min="2554" max="2565" width="9.453125" customWidth="1"/>
    <col min="2806" max="2806" width="15.54296875" customWidth="1"/>
    <col min="2807" max="2807" width="1.54296875" customWidth="1"/>
    <col min="2808" max="2808" width="10.54296875" customWidth="1"/>
    <col min="2809" max="2809" width="1.54296875" customWidth="1"/>
    <col min="2810" max="2821" width="9.453125" customWidth="1"/>
    <col min="3062" max="3062" width="15.54296875" customWidth="1"/>
    <col min="3063" max="3063" width="1.54296875" customWidth="1"/>
    <col min="3064" max="3064" width="10.54296875" customWidth="1"/>
    <col min="3065" max="3065" width="1.54296875" customWidth="1"/>
    <col min="3066" max="3077" width="9.453125" customWidth="1"/>
    <col min="3318" max="3318" width="15.54296875" customWidth="1"/>
    <col min="3319" max="3319" width="1.54296875" customWidth="1"/>
    <col min="3320" max="3320" width="10.54296875" customWidth="1"/>
    <col min="3321" max="3321" width="1.54296875" customWidth="1"/>
    <col min="3322" max="3333" width="9.453125" customWidth="1"/>
    <col min="3574" max="3574" width="15.54296875" customWidth="1"/>
    <col min="3575" max="3575" width="1.54296875" customWidth="1"/>
    <col min="3576" max="3576" width="10.54296875" customWidth="1"/>
    <col min="3577" max="3577" width="1.54296875" customWidth="1"/>
    <col min="3578" max="3589" width="9.453125" customWidth="1"/>
    <col min="3830" max="3830" width="15.54296875" customWidth="1"/>
    <col min="3831" max="3831" width="1.54296875" customWidth="1"/>
    <col min="3832" max="3832" width="10.54296875" customWidth="1"/>
    <col min="3833" max="3833" width="1.54296875" customWidth="1"/>
    <col min="3834" max="3845" width="9.453125" customWidth="1"/>
    <col min="4086" max="4086" width="15.54296875" customWidth="1"/>
    <col min="4087" max="4087" width="1.54296875" customWidth="1"/>
    <col min="4088" max="4088" width="10.54296875" customWidth="1"/>
    <col min="4089" max="4089" width="1.54296875" customWidth="1"/>
    <col min="4090" max="4101" width="9.453125" customWidth="1"/>
    <col min="4342" max="4342" width="15.54296875" customWidth="1"/>
    <col min="4343" max="4343" width="1.54296875" customWidth="1"/>
    <col min="4344" max="4344" width="10.54296875" customWidth="1"/>
    <col min="4345" max="4345" width="1.54296875" customWidth="1"/>
    <col min="4346" max="4357" width="9.453125" customWidth="1"/>
    <col min="4598" max="4598" width="15.54296875" customWidth="1"/>
    <col min="4599" max="4599" width="1.54296875" customWidth="1"/>
    <col min="4600" max="4600" width="10.54296875" customWidth="1"/>
    <col min="4601" max="4601" width="1.54296875" customWidth="1"/>
    <col min="4602" max="4613" width="9.453125" customWidth="1"/>
    <col min="4854" max="4854" width="15.54296875" customWidth="1"/>
    <col min="4855" max="4855" width="1.54296875" customWidth="1"/>
    <col min="4856" max="4856" width="10.54296875" customWidth="1"/>
    <col min="4857" max="4857" width="1.54296875" customWidth="1"/>
    <col min="4858" max="4869" width="9.453125" customWidth="1"/>
    <col min="5110" max="5110" width="15.54296875" customWidth="1"/>
    <col min="5111" max="5111" width="1.54296875" customWidth="1"/>
    <col min="5112" max="5112" width="10.54296875" customWidth="1"/>
    <col min="5113" max="5113" width="1.54296875" customWidth="1"/>
    <col min="5114" max="5125" width="9.453125" customWidth="1"/>
    <col min="5366" max="5366" width="15.54296875" customWidth="1"/>
    <col min="5367" max="5367" width="1.54296875" customWidth="1"/>
    <col min="5368" max="5368" width="10.54296875" customWidth="1"/>
    <col min="5369" max="5369" width="1.54296875" customWidth="1"/>
    <col min="5370" max="5381" width="9.453125" customWidth="1"/>
    <col min="5622" max="5622" width="15.54296875" customWidth="1"/>
    <col min="5623" max="5623" width="1.54296875" customWidth="1"/>
    <col min="5624" max="5624" width="10.54296875" customWidth="1"/>
    <col min="5625" max="5625" width="1.54296875" customWidth="1"/>
    <col min="5626" max="5637" width="9.453125" customWidth="1"/>
    <col min="5878" max="5878" width="15.54296875" customWidth="1"/>
    <col min="5879" max="5879" width="1.54296875" customWidth="1"/>
    <col min="5880" max="5880" width="10.54296875" customWidth="1"/>
    <col min="5881" max="5881" width="1.54296875" customWidth="1"/>
    <col min="5882" max="5893" width="9.453125" customWidth="1"/>
    <col min="6134" max="6134" width="15.54296875" customWidth="1"/>
    <col min="6135" max="6135" width="1.54296875" customWidth="1"/>
    <col min="6136" max="6136" width="10.54296875" customWidth="1"/>
    <col min="6137" max="6137" width="1.54296875" customWidth="1"/>
    <col min="6138" max="6149" width="9.453125" customWidth="1"/>
    <col min="6390" max="6390" width="15.54296875" customWidth="1"/>
    <col min="6391" max="6391" width="1.54296875" customWidth="1"/>
    <col min="6392" max="6392" width="10.54296875" customWidth="1"/>
    <col min="6393" max="6393" width="1.54296875" customWidth="1"/>
    <col min="6394" max="6405" width="9.453125" customWidth="1"/>
    <col min="6646" max="6646" width="15.54296875" customWidth="1"/>
    <col min="6647" max="6647" width="1.54296875" customWidth="1"/>
    <col min="6648" max="6648" width="10.54296875" customWidth="1"/>
    <col min="6649" max="6649" width="1.54296875" customWidth="1"/>
    <col min="6650" max="6661" width="9.453125" customWidth="1"/>
    <col min="6902" max="6902" width="15.54296875" customWidth="1"/>
    <col min="6903" max="6903" width="1.54296875" customWidth="1"/>
    <col min="6904" max="6904" width="10.54296875" customWidth="1"/>
    <col min="6905" max="6905" width="1.54296875" customWidth="1"/>
    <col min="6906" max="6917" width="9.453125" customWidth="1"/>
    <col min="7158" max="7158" width="15.54296875" customWidth="1"/>
    <col min="7159" max="7159" width="1.54296875" customWidth="1"/>
    <col min="7160" max="7160" width="10.54296875" customWidth="1"/>
    <col min="7161" max="7161" width="1.54296875" customWidth="1"/>
    <col min="7162" max="7173" width="9.453125" customWidth="1"/>
    <col min="7414" max="7414" width="15.54296875" customWidth="1"/>
    <col min="7415" max="7415" width="1.54296875" customWidth="1"/>
    <col min="7416" max="7416" width="10.54296875" customWidth="1"/>
    <col min="7417" max="7417" width="1.54296875" customWidth="1"/>
    <col min="7418" max="7429" width="9.453125" customWidth="1"/>
    <col min="7670" max="7670" width="15.54296875" customWidth="1"/>
    <col min="7671" max="7671" width="1.54296875" customWidth="1"/>
    <col min="7672" max="7672" width="10.54296875" customWidth="1"/>
    <col min="7673" max="7673" width="1.54296875" customWidth="1"/>
    <col min="7674" max="7685" width="9.453125" customWidth="1"/>
    <col min="7926" max="7926" width="15.54296875" customWidth="1"/>
    <col min="7927" max="7927" width="1.54296875" customWidth="1"/>
    <col min="7928" max="7928" width="10.54296875" customWidth="1"/>
    <col min="7929" max="7929" width="1.54296875" customWidth="1"/>
    <col min="7930" max="7941" width="9.453125" customWidth="1"/>
    <col min="8182" max="8182" width="15.54296875" customWidth="1"/>
    <col min="8183" max="8183" width="1.54296875" customWidth="1"/>
    <col min="8184" max="8184" width="10.54296875" customWidth="1"/>
    <col min="8185" max="8185" width="1.54296875" customWidth="1"/>
    <col min="8186" max="8197" width="9.453125" customWidth="1"/>
    <col min="8438" max="8438" width="15.54296875" customWidth="1"/>
    <col min="8439" max="8439" width="1.54296875" customWidth="1"/>
    <col min="8440" max="8440" width="10.54296875" customWidth="1"/>
    <col min="8441" max="8441" width="1.54296875" customWidth="1"/>
    <col min="8442" max="8453" width="9.453125" customWidth="1"/>
    <col min="8694" max="8694" width="15.54296875" customWidth="1"/>
    <col min="8695" max="8695" width="1.54296875" customWidth="1"/>
    <col min="8696" max="8696" width="10.54296875" customWidth="1"/>
    <col min="8697" max="8697" width="1.54296875" customWidth="1"/>
    <col min="8698" max="8709" width="9.453125" customWidth="1"/>
    <col min="8950" max="8950" width="15.54296875" customWidth="1"/>
    <col min="8951" max="8951" width="1.54296875" customWidth="1"/>
    <col min="8952" max="8952" width="10.54296875" customWidth="1"/>
    <col min="8953" max="8953" width="1.54296875" customWidth="1"/>
    <col min="8954" max="8965" width="9.453125" customWidth="1"/>
    <col min="9206" max="9206" width="15.54296875" customWidth="1"/>
    <col min="9207" max="9207" width="1.54296875" customWidth="1"/>
    <col min="9208" max="9208" width="10.54296875" customWidth="1"/>
    <col min="9209" max="9209" width="1.54296875" customWidth="1"/>
    <col min="9210" max="9221" width="9.453125" customWidth="1"/>
    <col min="9462" max="9462" width="15.54296875" customWidth="1"/>
    <col min="9463" max="9463" width="1.54296875" customWidth="1"/>
    <col min="9464" max="9464" width="10.54296875" customWidth="1"/>
    <col min="9465" max="9465" width="1.54296875" customWidth="1"/>
    <col min="9466" max="9477" width="9.453125" customWidth="1"/>
    <col min="9718" max="9718" width="15.54296875" customWidth="1"/>
    <col min="9719" max="9719" width="1.54296875" customWidth="1"/>
    <col min="9720" max="9720" width="10.54296875" customWidth="1"/>
    <col min="9721" max="9721" width="1.54296875" customWidth="1"/>
    <col min="9722" max="9733" width="9.453125" customWidth="1"/>
    <col min="9974" max="9974" width="15.54296875" customWidth="1"/>
    <col min="9975" max="9975" width="1.54296875" customWidth="1"/>
    <col min="9976" max="9976" width="10.54296875" customWidth="1"/>
    <col min="9977" max="9977" width="1.54296875" customWidth="1"/>
    <col min="9978" max="9989" width="9.453125" customWidth="1"/>
    <col min="10230" max="10230" width="15.54296875" customWidth="1"/>
    <col min="10231" max="10231" width="1.54296875" customWidth="1"/>
    <col min="10232" max="10232" width="10.54296875" customWidth="1"/>
    <col min="10233" max="10233" width="1.54296875" customWidth="1"/>
    <col min="10234" max="10245" width="9.453125" customWidth="1"/>
    <col min="10486" max="10486" width="15.54296875" customWidth="1"/>
    <col min="10487" max="10487" width="1.54296875" customWidth="1"/>
    <col min="10488" max="10488" width="10.54296875" customWidth="1"/>
    <col min="10489" max="10489" width="1.54296875" customWidth="1"/>
    <col min="10490" max="10501" width="9.453125" customWidth="1"/>
    <col min="10742" max="10742" width="15.54296875" customWidth="1"/>
    <col min="10743" max="10743" width="1.54296875" customWidth="1"/>
    <col min="10744" max="10744" width="10.54296875" customWidth="1"/>
    <col min="10745" max="10745" width="1.54296875" customWidth="1"/>
    <col min="10746" max="10757" width="9.453125" customWidth="1"/>
    <col min="10998" max="10998" width="15.54296875" customWidth="1"/>
    <col min="10999" max="10999" width="1.54296875" customWidth="1"/>
    <col min="11000" max="11000" width="10.54296875" customWidth="1"/>
    <col min="11001" max="11001" width="1.54296875" customWidth="1"/>
    <col min="11002" max="11013" width="9.453125" customWidth="1"/>
    <col min="11254" max="11254" width="15.54296875" customWidth="1"/>
    <col min="11255" max="11255" width="1.54296875" customWidth="1"/>
    <col min="11256" max="11256" width="10.54296875" customWidth="1"/>
    <col min="11257" max="11257" width="1.54296875" customWidth="1"/>
    <col min="11258" max="11269" width="9.453125" customWidth="1"/>
    <col min="11510" max="11510" width="15.54296875" customWidth="1"/>
    <col min="11511" max="11511" width="1.54296875" customWidth="1"/>
    <col min="11512" max="11512" width="10.54296875" customWidth="1"/>
    <col min="11513" max="11513" width="1.54296875" customWidth="1"/>
    <col min="11514" max="11525" width="9.453125" customWidth="1"/>
    <col min="11766" max="11766" width="15.54296875" customWidth="1"/>
    <col min="11767" max="11767" width="1.54296875" customWidth="1"/>
    <col min="11768" max="11768" width="10.54296875" customWidth="1"/>
    <col min="11769" max="11769" width="1.54296875" customWidth="1"/>
    <col min="11770" max="11781" width="9.453125" customWidth="1"/>
    <col min="12022" max="12022" width="15.54296875" customWidth="1"/>
    <col min="12023" max="12023" width="1.54296875" customWidth="1"/>
    <col min="12024" max="12024" width="10.54296875" customWidth="1"/>
    <col min="12025" max="12025" width="1.54296875" customWidth="1"/>
    <col min="12026" max="12037" width="9.453125" customWidth="1"/>
    <col min="12278" max="12278" width="15.54296875" customWidth="1"/>
    <col min="12279" max="12279" width="1.54296875" customWidth="1"/>
    <col min="12280" max="12280" width="10.54296875" customWidth="1"/>
    <col min="12281" max="12281" width="1.54296875" customWidth="1"/>
    <col min="12282" max="12293" width="9.453125" customWidth="1"/>
    <col min="12534" max="12534" width="15.54296875" customWidth="1"/>
    <col min="12535" max="12535" width="1.54296875" customWidth="1"/>
    <col min="12536" max="12536" width="10.54296875" customWidth="1"/>
    <col min="12537" max="12537" width="1.54296875" customWidth="1"/>
    <col min="12538" max="12549" width="9.453125" customWidth="1"/>
    <col min="12790" max="12790" width="15.54296875" customWidth="1"/>
    <col min="12791" max="12791" width="1.54296875" customWidth="1"/>
    <col min="12792" max="12792" width="10.54296875" customWidth="1"/>
    <col min="12793" max="12793" width="1.54296875" customWidth="1"/>
    <col min="12794" max="12805" width="9.453125" customWidth="1"/>
    <col min="13046" max="13046" width="15.54296875" customWidth="1"/>
    <col min="13047" max="13047" width="1.54296875" customWidth="1"/>
    <col min="13048" max="13048" width="10.54296875" customWidth="1"/>
    <col min="13049" max="13049" width="1.54296875" customWidth="1"/>
    <col min="13050" max="13061" width="9.453125" customWidth="1"/>
    <col min="13302" max="13302" width="15.54296875" customWidth="1"/>
    <col min="13303" max="13303" width="1.54296875" customWidth="1"/>
    <col min="13304" max="13304" width="10.54296875" customWidth="1"/>
    <col min="13305" max="13305" width="1.54296875" customWidth="1"/>
    <col min="13306" max="13317" width="9.453125" customWidth="1"/>
    <col min="13558" max="13558" width="15.54296875" customWidth="1"/>
    <col min="13559" max="13559" width="1.54296875" customWidth="1"/>
    <col min="13560" max="13560" width="10.54296875" customWidth="1"/>
    <col min="13561" max="13561" width="1.54296875" customWidth="1"/>
    <col min="13562" max="13573" width="9.453125" customWidth="1"/>
    <col min="13814" max="13814" width="15.54296875" customWidth="1"/>
    <col min="13815" max="13815" width="1.54296875" customWidth="1"/>
    <col min="13816" max="13816" width="10.54296875" customWidth="1"/>
    <col min="13817" max="13817" width="1.54296875" customWidth="1"/>
    <col min="13818" max="13829" width="9.453125" customWidth="1"/>
    <col min="14070" max="14070" width="15.54296875" customWidth="1"/>
    <col min="14071" max="14071" width="1.54296875" customWidth="1"/>
    <col min="14072" max="14072" width="10.54296875" customWidth="1"/>
    <col min="14073" max="14073" width="1.54296875" customWidth="1"/>
    <col min="14074" max="14085" width="9.453125" customWidth="1"/>
    <col min="14326" max="14326" width="15.54296875" customWidth="1"/>
    <col min="14327" max="14327" width="1.54296875" customWidth="1"/>
    <col min="14328" max="14328" width="10.54296875" customWidth="1"/>
    <col min="14329" max="14329" width="1.54296875" customWidth="1"/>
    <col min="14330" max="14341" width="9.453125" customWidth="1"/>
    <col min="14582" max="14582" width="15.54296875" customWidth="1"/>
    <col min="14583" max="14583" width="1.54296875" customWidth="1"/>
    <col min="14584" max="14584" width="10.54296875" customWidth="1"/>
    <col min="14585" max="14585" width="1.54296875" customWidth="1"/>
    <col min="14586" max="14597" width="9.453125" customWidth="1"/>
    <col min="14838" max="14838" width="15.54296875" customWidth="1"/>
    <col min="14839" max="14839" width="1.54296875" customWidth="1"/>
    <col min="14840" max="14840" width="10.54296875" customWidth="1"/>
    <col min="14841" max="14841" width="1.54296875" customWidth="1"/>
    <col min="14842" max="14853" width="9.453125" customWidth="1"/>
    <col min="15094" max="15094" width="15.54296875" customWidth="1"/>
    <col min="15095" max="15095" width="1.54296875" customWidth="1"/>
    <col min="15096" max="15096" width="10.54296875" customWidth="1"/>
    <col min="15097" max="15097" width="1.54296875" customWidth="1"/>
    <col min="15098" max="15109" width="9.453125" customWidth="1"/>
    <col min="15350" max="15350" width="15.54296875" customWidth="1"/>
    <col min="15351" max="15351" width="1.54296875" customWidth="1"/>
    <col min="15352" max="15352" width="10.54296875" customWidth="1"/>
    <col min="15353" max="15353" width="1.54296875" customWidth="1"/>
    <col min="15354" max="15365" width="9.453125" customWidth="1"/>
    <col min="15606" max="15606" width="15.54296875" customWidth="1"/>
    <col min="15607" max="15607" width="1.54296875" customWidth="1"/>
    <col min="15608" max="15608" width="10.54296875" customWidth="1"/>
    <col min="15609" max="15609" width="1.54296875" customWidth="1"/>
    <col min="15610" max="15621" width="9.453125" customWidth="1"/>
    <col min="15862" max="15862" width="15.54296875" customWidth="1"/>
    <col min="15863" max="15863" width="1.54296875" customWidth="1"/>
    <col min="15864" max="15864" width="10.54296875" customWidth="1"/>
    <col min="15865" max="15865" width="1.54296875" customWidth="1"/>
    <col min="15866" max="15877" width="9.453125" customWidth="1"/>
    <col min="16118" max="16118" width="15.54296875" customWidth="1"/>
    <col min="16119" max="16119" width="1.54296875" customWidth="1"/>
    <col min="16120" max="16120" width="10.54296875" customWidth="1"/>
    <col min="16121" max="16121" width="1.54296875" customWidth="1"/>
    <col min="16122" max="16133" width="9.453125" customWidth="1"/>
    <col min="16374" max="16384" width="9.453125" customWidth="1"/>
  </cols>
  <sheetData>
    <row r="1" spans="1:190" x14ac:dyDescent="0.35">
      <c r="A1" s="49" t="s">
        <v>192</v>
      </c>
      <c r="B1" s="49"/>
      <c r="C1" s="51"/>
      <c r="D1" s="51"/>
      <c r="E1" s="51"/>
      <c r="F1" s="51"/>
      <c r="G1" s="51"/>
      <c r="H1" s="51"/>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row>
    <row r="2" spans="1:190" x14ac:dyDescent="0.35">
      <c r="A2" s="42" t="s">
        <v>291</v>
      </c>
      <c r="B2" s="42"/>
      <c r="C2" s="52"/>
      <c r="D2" s="52"/>
      <c r="E2" s="52"/>
      <c r="F2" s="52"/>
      <c r="G2" s="52"/>
      <c r="H2" s="51"/>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row>
    <row r="3" spans="1:190" ht="30" customHeight="1" x14ac:dyDescent="0.35">
      <c r="A3" s="40"/>
      <c r="B3" s="40"/>
      <c r="C3" s="67" t="s">
        <v>1</v>
      </c>
      <c r="D3" s="211" t="s">
        <v>241</v>
      </c>
      <c r="E3" s="211"/>
      <c r="F3" s="211"/>
      <c r="G3" s="211"/>
      <c r="H3" s="212"/>
      <c r="I3" s="212"/>
      <c r="J3" s="212"/>
      <c r="K3" s="212"/>
      <c r="GH3" s="41"/>
    </row>
    <row r="4" spans="1:190" x14ac:dyDescent="0.35">
      <c r="A4" s="38"/>
      <c r="B4" s="38"/>
      <c r="C4" s="38"/>
      <c r="D4" s="38" t="s">
        <v>242</v>
      </c>
      <c r="E4" s="38" t="s">
        <v>243</v>
      </c>
      <c r="F4" s="38" t="s">
        <v>244</v>
      </c>
      <c r="G4" s="38" t="s">
        <v>245</v>
      </c>
      <c r="H4" s="40"/>
      <c r="I4" s="40"/>
      <c r="J4" s="40"/>
      <c r="K4" s="40"/>
      <c r="L4" s="28"/>
      <c r="GG4" s="41"/>
      <c r="GH4" s="41"/>
    </row>
    <row r="5" spans="1:190" x14ac:dyDescent="0.35">
      <c r="A5" s="46"/>
      <c r="B5" s="46"/>
      <c r="D5" s="46"/>
      <c r="E5" s="46"/>
      <c r="F5" s="46"/>
      <c r="G5" s="46"/>
      <c r="H5" s="46"/>
      <c r="I5" s="28"/>
      <c r="J5" s="28"/>
      <c r="K5" s="28"/>
      <c r="L5" s="28"/>
      <c r="GG5" s="41"/>
      <c r="GH5" s="41"/>
    </row>
    <row r="6" spans="1:190" x14ac:dyDescent="0.35">
      <c r="A6" s="46"/>
      <c r="B6" s="46"/>
      <c r="C6" s="66" t="s">
        <v>5</v>
      </c>
      <c r="D6" s="46"/>
      <c r="E6" s="46"/>
      <c r="F6" s="46"/>
      <c r="G6" s="46"/>
      <c r="H6" s="46"/>
      <c r="I6" s="28"/>
      <c r="J6" s="28"/>
      <c r="K6" s="28"/>
      <c r="L6" s="28"/>
      <c r="GG6" s="41"/>
      <c r="GH6" s="41"/>
    </row>
    <row r="7" spans="1:190" x14ac:dyDescent="0.35">
      <c r="A7" s="40" t="s">
        <v>194</v>
      </c>
      <c r="B7" s="54"/>
      <c r="C7" s="85">
        <v>221480</v>
      </c>
      <c r="D7" s="85">
        <v>38900</v>
      </c>
      <c r="E7" s="85">
        <v>31420</v>
      </c>
      <c r="F7" s="85">
        <v>17570</v>
      </c>
      <c r="G7" s="85">
        <v>11200</v>
      </c>
      <c r="H7" s="85"/>
      <c r="I7" s="85"/>
      <c r="J7" s="85"/>
      <c r="K7" s="85"/>
      <c r="L7" s="85"/>
      <c r="M7" s="85"/>
      <c r="N7" s="85"/>
      <c r="GG7" s="41"/>
      <c r="GH7" s="41"/>
    </row>
    <row r="8" spans="1:190" x14ac:dyDescent="0.35">
      <c r="A8" s="40" t="s">
        <v>195</v>
      </c>
      <c r="B8" s="54"/>
      <c r="C8" s="85">
        <v>122390</v>
      </c>
      <c r="D8" s="85">
        <v>0</v>
      </c>
      <c r="E8" s="85">
        <v>0</v>
      </c>
      <c r="F8" s="85">
        <v>0</v>
      </c>
      <c r="G8" s="85">
        <v>0</v>
      </c>
      <c r="H8" s="85"/>
      <c r="I8" s="85"/>
      <c r="J8" s="85"/>
      <c r="K8" s="85"/>
      <c r="L8" s="85"/>
      <c r="M8" s="85"/>
      <c r="N8" s="85"/>
      <c r="GF8" s="41"/>
      <c r="GG8" s="41"/>
      <c r="GH8" s="41"/>
    </row>
    <row r="9" spans="1:190" x14ac:dyDescent="0.35">
      <c r="A9" s="40" t="s">
        <v>196</v>
      </c>
      <c r="B9" s="54"/>
      <c r="C9" s="85">
        <v>99090</v>
      </c>
      <c r="D9" s="85">
        <v>38900</v>
      </c>
      <c r="E9" s="85">
        <v>31420</v>
      </c>
      <c r="F9" s="85">
        <v>17570</v>
      </c>
      <c r="G9" s="85">
        <v>11200</v>
      </c>
      <c r="H9" s="85"/>
      <c r="I9" s="85"/>
      <c r="J9" s="85"/>
      <c r="K9" s="85"/>
      <c r="L9" s="85"/>
      <c r="M9" s="85"/>
      <c r="N9" s="85"/>
      <c r="GF9" s="41"/>
      <c r="GG9" s="41"/>
      <c r="GH9" s="41"/>
    </row>
    <row r="10" spans="1:190" x14ac:dyDescent="0.35">
      <c r="B10" s="46"/>
      <c r="C10" s="85"/>
      <c r="D10" s="85"/>
      <c r="E10" s="85"/>
      <c r="F10" s="85"/>
      <c r="G10" s="85"/>
      <c r="H10" s="85"/>
      <c r="I10" s="85"/>
      <c r="J10" s="85"/>
      <c r="K10" s="85"/>
      <c r="L10" s="85"/>
      <c r="M10" s="85"/>
      <c r="N10" s="85"/>
      <c r="GF10" s="41"/>
      <c r="GG10" s="41"/>
      <c r="GH10" s="41"/>
    </row>
    <row r="11" spans="1:190" x14ac:dyDescent="0.35">
      <c r="A11" s="39" t="s">
        <v>197</v>
      </c>
      <c r="B11" s="46"/>
      <c r="C11" s="85"/>
      <c r="D11" s="85"/>
      <c r="E11" s="85"/>
      <c r="F11" s="85"/>
      <c r="G11" s="85"/>
      <c r="H11" s="85"/>
      <c r="I11" s="85"/>
      <c r="J11" s="85"/>
      <c r="K11" s="85"/>
      <c r="L11" s="85"/>
      <c r="M11" s="85"/>
      <c r="N11" s="85"/>
      <c r="GF11" s="41"/>
      <c r="GG11" s="41"/>
      <c r="GH11" s="41"/>
    </row>
    <row r="12" spans="1:190" x14ac:dyDescent="0.35">
      <c r="A12" s="82" t="s">
        <v>198</v>
      </c>
      <c r="B12" s="82" t="s">
        <v>199</v>
      </c>
      <c r="C12" s="85">
        <v>640</v>
      </c>
      <c r="D12" s="85">
        <v>230</v>
      </c>
      <c r="E12" s="85">
        <v>230</v>
      </c>
      <c r="F12" s="85">
        <v>120</v>
      </c>
      <c r="G12" s="85">
        <v>60</v>
      </c>
      <c r="H12" s="85"/>
      <c r="I12" s="85"/>
      <c r="J12" s="85"/>
      <c r="K12" s="85"/>
      <c r="L12" s="85"/>
      <c r="M12" s="85"/>
      <c r="N12" s="85"/>
      <c r="GF12" s="41"/>
      <c r="GG12" s="41"/>
      <c r="GH12" s="41"/>
    </row>
    <row r="13" spans="1:190" x14ac:dyDescent="0.35">
      <c r="A13" s="82" t="s">
        <v>200</v>
      </c>
      <c r="B13" s="82" t="s">
        <v>201</v>
      </c>
      <c r="C13" s="85">
        <v>40</v>
      </c>
      <c r="D13" s="85">
        <v>20</v>
      </c>
      <c r="E13" s="85">
        <v>10</v>
      </c>
      <c r="F13" s="85">
        <v>10</v>
      </c>
      <c r="G13" s="85">
        <v>0</v>
      </c>
      <c r="H13" s="85"/>
      <c r="I13" s="85"/>
      <c r="J13" s="85"/>
      <c r="K13" s="85"/>
      <c r="L13" s="85"/>
      <c r="M13" s="85"/>
      <c r="N13" s="85"/>
      <c r="GF13" s="41"/>
      <c r="GG13" s="41"/>
      <c r="GH13" s="41"/>
    </row>
    <row r="14" spans="1:190" x14ac:dyDescent="0.35">
      <c r="A14" s="82" t="s">
        <v>202</v>
      </c>
      <c r="B14" s="82" t="s">
        <v>203</v>
      </c>
      <c r="C14" s="85">
        <v>5440</v>
      </c>
      <c r="D14" s="85">
        <v>2320</v>
      </c>
      <c r="E14" s="85">
        <v>1580</v>
      </c>
      <c r="F14" s="85">
        <v>930</v>
      </c>
      <c r="G14" s="85">
        <v>610</v>
      </c>
      <c r="H14" s="85"/>
      <c r="I14" s="85"/>
      <c r="J14" s="85"/>
      <c r="K14" s="85"/>
      <c r="L14" s="85"/>
      <c r="M14" s="85"/>
      <c r="N14" s="85"/>
      <c r="GF14" s="41"/>
      <c r="GG14" s="41"/>
      <c r="GH14" s="41"/>
    </row>
    <row r="15" spans="1:190" x14ac:dyDescent="0.35">
      <c r="A15" s="82" t="s">
        <v>204</v>
      </c>
      <c r="B15" s="82" t="s">
        <v>205</v>
      </c>
      <c r="C15" s="85">
        <v>270</v>
      </c>
      <c r="D15" s="85">
        <v>110</v>
      </c>
      <c r="E15" s="85">
        <v>80</v>
      </c>
      <c r="F15" s="85">
        <v>50</v>
      </c>
      <c r="G15" s="85">
        <v>30</v>
      </c>
      <c r="H15" s="85"/>
      <c r="I15" s="85"/>
      <c r="J15" s="85"/>
      <c r="K15" s="85"/>
      <c r="L15" s="85"/>
      <c r="M15" s="85"/>
      <c r="N15" s="85"/>
      <c r="GF15" s="41"/>
      <c r="GG15" s="41"/>
      <c r="GH15" s="41"/>
    </row>
    <row r="16" spans="1:190" x14ac:dyDescent="0.35">
      <c r="A16" s="82" t="s">
        <v>206</v>
      </c>
      <c r="B16" s="82" t="s">
        <v>207</v>
      </c>
      <c r="C16" s="85">
        <v>320</v>
      </c>
      <c r="D16" s="85">
        <v>150</v>
      </c>
      <c r="E16" s="85">
        <v>80</v>
      </c>
      <c r="F16" s="85">
        <v>50</v>
      </c>
      <c r="G16" s="85">
        <v>40</v>
      </c>
      <c r="H16" s="85"/>
      <c r="I16" s="85"/>
      <c r="J16" s="85"/>
      <c r="K16" s="85"/>
      <c r="L16" s="85"/>
      <c r="M16" s="85"/>
      <c r="N16" s="85"/>
      <c r="GF16" s="41"/>
      <c r="GG16" s="41"/>
      <c r="GH16" s="41"/>
    </row>
    <row r="17" spans="1:190" x14ac:dyDescent="0.35">
      <c r="A17" s="82" t="s">
        <v>208</v>
      </c>
      <c r="B17" s="82" t="s">
        <v>209</v>
      </c>
      <c r="C17" s="85">
        <v>2540</v>
      </c>
      <c r="D17" s="85">
        <v>1160</v>
      </c>
      <c r="E17" s="85">
        <v>770</v>
      </c>
      <c r="F17" s="85">
        <v>370</v>
      </c>
      <c r="G17" s="85">
        <v>240</v>
      </c>
      <c r="H17" s="85"/>
      <c r="I17" s="85"/>
      <c r="J17" s="85"/>
      <c r="K17" s="85"/>
      <c r="L17" s="85"/>
      <c r="M17" s="85"/>
      <c r="N17" s="85"/>
      <c r="GF17" s="41"/>
      <c r="GG17" s="41"/>
      <c r="GH17" s="41"/>
    </row>
    <row r="18" spans="1:190" x14ac:dyDescent="0.35">
      <c r="A18" s="82" t="s">
        <v>210</v>
      </c>
      <c r="B18" s="82" t="s">
        <v>211</v>
      </c>
      <c r="C18" s="85">
        <v>13440</v>
      </c>
      <c r="D18" s="85">
        <v>5530</v>
      </c>
      <c r="E18" s="85">
        <v>4080</v>
      </c>
      <c r="F18" s="85">
        <v>2340</v>
      </c>
      <c r="G18" s="85">
        <v>1490</v>
      </c>
      <c r="H18" s="85"/>
      <c r="I18" s="85"/>
      <c r="J18" s="85"/>
      <c r="K18" s="85"/>
      <c r="L18" s="85"/>
      <c r="M18" s="85"/>
      <c r="N18" s="85"/>
      <c r="GC18" s="41"/>
      <c r="GD18" s="41"/>
      <c r="GE18" s="41"/>
      <c r="GF18" s="41"/>
      <c r="GG18" s="41"/>
      <c r="GH18" s="41"/>
    </row>
    <row r="19" spans="1:190" x14ac:dyDescent="0.35">
      <c r="A19" s="82" t="s">
        <v>212</v>
      </c>
      <c r="B19" s="82" t="s">
        <v>213</v>
      </c>
      <c r="C19" s="85">
        <v>3660</v>
      </c>
      <c r="D19" s="85">
        <v>1440</v>
      </c>
      <c r="E19" s="85">
        <v>1170</v>
      </c>
      <c r="F19" s="85">
        <v>630</v>
      </c>
      <c r="G19" s="85">
        <v>420</v>
      </c>
      <c r="H19" s="85"/>
      <c r="I19" s="85"/>
      <c r="J19" s="85"/>
      <c r="K19" s="85"/>
      <c r="L19" s="85"/>
      <c r="M19" s="85"/>
      <c r="N19" s="85"/>
      <c r="GC19" s="41"/>
      <c r="GD19" s="41"/>
      <c r="GE19" s="41"/>
      <c r="GF19" s="41"/>
      <c r="GG19" s="41"/>
      <c r="GH19" s="41"/>
    </row>
    <row r="20" spans="1:190" x14ac:dyDescent="0.35">
      <c r="A20" s="82" t="s">
        <v>214</v>
      </c>
      <c r="B20" s="82" t="s">
        <v>215</v>
      </c>
      <c r="C20" s="85">
        <v>4650</v>
      </c>
      <c r="D20" s="85">
        <v>1880</v>
      </c>
      <c r="E20" s="85">
        <v>1540</v>
      </c>
      <c r="F20" s="85">
        <v>760</v>
      </c>
      <c r="G20" s="85">
        <v>470</v>
      </c>
      <c r="H20" s="85"/>
      <c r="I20" s="85"/>
      <c r="J20" s="85"/>
      <c r="K20" s="85"/>
      <c r="L20" s="85"/>
      <c r="M20" s="85"/>
      <c r="N20" s="85"/>
      <c r="GC20" s="41"/>
      <c r="GD20" s="41"/>
      <c r="GE20" s="41"/>
      <c r="GF20" s="41"/>
      <c r="GG20" s="41"/>
      <c r="GH20" s="41"/>
    </row>
    <row r="21" spans="1:190" x14ac:dyDescent="0.35">
      <c r="A21" s="82" t="s">
        <v>216</v>
      </c>
      <c r="B21" s="82" t="s">
        <v>217</v>
      </c>
      <c r="C21" s="85">
        <v>4070</v>
      </c>
      <c r="D21" s="85">
        <v>1880</v>
      </c>
      <c r="E21" s="85">
        <v>1170</v>
      </c>
      <c r="F21" s="85">
        <v>660</v>
      </c>
      <c r="G21" s="85">
        <v>360</v>
      </c>
      <c r="H21" s="85"/>
      <c r="I21" s="85"/>
      <c r="J21" s="85"/>
      <c r="K21" s="85"/>
      <c r="L21" s="85"/>
      <c r="M21" s="85"/>
      <c r="N21" s="85"/>
      <c r="GC21" s="41"/>
      <c r="GD21" s="41"/>
      <c r="GE21" s="41"/>
      <c r="GF21" s="41"/>
      <c r="GG21" s="41"/>
      <c r="GH21" s="41"/>
    </row>
    <row r="22" spans="1:190" x14ac:dyDescent="0.35">
      <c r="A22" s="82" t="s">
        <v>218</v>
      </c>
      <c r="B22" s="82" t="s">
        <v>219</v>
      </c>
      <c r="C22" s="85">
        <v>1660</v>
      </c>
      <c r="D22" s="85">
        <v>700</v>
      </c>
      <c r="E22" s="85">
        <v>470</v>
      </c>
      <c r="F22" s="85">
        <v>310</v>
      </c>
      <c r="G22" s="85">
        <v>180</v>
      </c>
      <c r="H22" s="85"/>
      <c r="I22" s="85"/>
      <c r="J22" s="85"/>
      <c r="K22" s="85"/>
      <c r="L22" s="85"/>
      <c r="M22" s="85"/>
      <c r="N22" s="85"/>
      <c r="GC22" s="41"/>
      <c r="GD22" s="41"/>
      <c r="GE22" s="41"/>
      <c r="GF22" s="41"/>
      <c r="GG22" s="41"/>
      <c r="GH22" s="41"/>
    </row>
    <row r="23" spans="1:190" x14ac:dyDescent="0.35">
      <c r="A23" s="82" t="s">
        <v>220</v>
      </c>
      <c r="B23" s="82" t="s">
        <v>221</v>
      </c>
      <c r="C23" s="85">
        <v>730</v>
      </c>
      <c r="D23" s="85">
        <v>340</v>
      </c>
      <c r="E23" s="85">
        <v>200</v>
      </c>
      <c r="F23" s="85">
        <v>110</v>
      </c>
      <c r="G23" s="85">
        <v>80</v>
      </c>
      <c r="H23" s="85"/>
      <c r="I23" s="85"/>
      <c r="J23" s="85"/>
      <c r="K23" s="85"/>
      <c r="L23" s="85"/>
      <c r="M23" s="85"/>
      <c r="N23" s="85"/>
      <c r="GC23" s="41"/>
      <c r="GD23" s="41"/>
      <c r="GE23" s="41"/>
      <c r="GF23" s="41"/>
      <c r="GG23" s="41"/>
      <c r="GH23" s="41"/>
    </row>
    <row r="24" spans="1:190" x14ac:dyDescent="0.35">
      <c r="A24" s="82" t="s">
        <v>222</v>
      </c>
      <c r="B24" s="82" t="s">
        <v>223</v>
      </c>
      <c r="C24" s="85">
        <v>6470</v>
      </c>
      <c r="D24" s="85">
        <v>2780</v>
      </c>
      <c r="E24" s="85">
        <v>1880</v>
      </c>
      <c r="F24" s="85">
        <v>1130</v>
      </c>
      <c r="G24" s="85">
        <v>690</v>
      </c>
      <c r="H24" s="85"/>
      <c r="I24" s="85"/>
      <c r="J24" s="85"/>
      <c r="K24" s="85"/>
      <c r="L24" s="85"/>
      <c r="M24" s="85"/>
      <c r="N24" s="85"/>
      <c r="GC24" s="41"/>
      <c r="GD24" s="41"/>
      <c r="GE24" s="41"/>
      <c r="GF24" s="41"/>
      <c r="GG24" s="41"/>
      <c r="GH24" s="41"/>
    </row>
    <row r="25" spans="1:190" x14ac:dyDescent="0.35">
      <c r="A25" s="82" t="s">
        <v>224</v>
      </c>
      <c r="B25" s="82" t="s">
        <v>225</v>
      </c>
      <c r="C25" s="85">
        <v>32570</v>
      </c>
      <c r="D25" s="85">
        <v>12020</v>
      </c>
      <c r="E25" s="85">
        <v>11250</v>
      </c>
      <c r="F25" s="85">
        <v>5830</v>
      </c>
      <c r="G25" s="85">
        <v>3460</v>
      </c>
      <c r="H25" s="85"/>
      <c r="I25" s="85"/>
      <c r="J25" s="85"/>
      <c r="K25" s="85"/>
      <c r="L25" s="85"/>
      <c r="M25" s="85"/>
      <c r="N25" s="85"/>
      <c r="GF25" s="41"/>
      <c r="GG25" s="41"/>
      <c r="GH25" s="41"/>
    </row>
    <row r="26" spans="1:190" x14ac:dyDescent="0.35">
      <c r="A26" s="82" t="s">
        <v>226</v>
      </c>
      <c r="B26" s="82" t="s">
        <v>227</v>
      </c>
      <c r="C26" s="85">
        <v>3040</v>
      </c>
      <c r="D26" s="85">
        <v>1150</v>
      </c>
      <c r="E26" s="85">
        <v>960</v>
      </c>
      <c r="F26" s="85">
        <v>550</v>
      </c>
      <c r="G26" s="85">
        <v>390</v>
      </c>
      <c r="H26" s="85"/>
      <c r="I26" s="85"/>
      <c r="J26" s="85"/>
      <c r="K26" s="85"/>
      <c r="L26" s="85"/>
      <c r="M26" s="85"/>
      <c r="N26" s="85"/>
      <c r="GF26" s="41"/>
      <c r="GG26" s="41"/>
      <c r="GH26" s="41"/>
    </row>
    <row r="27" spans="1:190" x14ac:dyDescent="0.35">
      <c r="A27" s="82" t="s">
        <v>228</v>
      </c>
      <c r="B27" s="82" t="s">
        <v>229</v>
      </c>
      <c r="C27" s="85">
        <v>3930</v>
      </c>
      <c r="D27" s="85">
        <v>1380</v>
      </c>
      <c r="E27" s="85">
        <v>1180</v>
      </c>
      <c r="F27" s="85">
        <v>770</v>
      </c>
      <c r="G27" s="85">
        <v>590</v>
      </c>
      <c r="H27" s="85"/>
      <c r="I27" s="85"/>
      <c r="J27" s="85"/>
      <c r="K27" s="85"/>
      <c r="L27" s="85"/>
      <c r="M27" s="85"/>
      <c r="N27" s="85"/>
      <c r="GF27" s="41"/>
      <c r="GG27" s="41"/>
      <c r="GH27" s="41"/>
    </row>
    <row r="28" spans="1:190" x14ac:dyDescent="0.35">
      <c r="A28" s="82" t="s">
        <v>230</v>
      </c>
      <c r="B28" s="82" t="s">
        <v>231</v>
      </c>
      <c r="C28" s="85">
        <v>12110</v>
      </c>
      <c r="D28" s="85">
        <v>4530</v>
      </c>
      <c r="E28" s="85">
        <v>3660</v>
      </c>
      <c r="F28" s="85">
        <v>2260</v>
      </c>
      <c r="G28" s="85">
        <v>1650</v>
      </c>
      <c r="H28" s="85"/>
      <c r="I28" s="85"/>
      <c r="J28" s="85"/>
      <c r="K28" s="85"/>
      <c r="L28" s="85"/>
      <c r="M28" s="85"/>
      <c r="N28" s="85"/>
      <c r="GF28" s="41"/>
      <c r="GG28" s="41"/>
      <c r="GH28" s="41"/>
    </row>
    <row r="29" spans="1:190" x14ac:dyDescent="0.35">
      <c r="A29" s="82" t="s">
        <v>232</v>
      </c>
      <c r="B29" s="82" t="s">
        <v>233</v>
      </c>
      <c r="C29" s="85">
        <v>1750</v>
      </c>
      <c r="D29" s="85">
        <v>630</v>
      </c>
      <c r="E29" s="85">
        <v>580</v>
      </c>
      <c r="F29" s="85">
        <v>340</v>
      </c>
      <c r="G29" s="85">
        <v>210</v>
      </c>
      <c r="H29" s="85"/>
      <c r="I29" s="85"/>
      <c r="J29" s="85"/>
      <c r="K29" s="85"/>
      <c r="L29" s="85"/>
      <c r="M29" s="85"/>
      <c r="N29" s="85"/>
      <c r="GF29" s="41"/>
      <c r="GG29" s="41"/>
      <c r="GH29" s="41"/>
    </row>
    <row r="30" spans="1:190" x14ac:dyDescent="0.35">
      <c r="A30" s="82" t="s">
        <v>234</v>
      </c>
      <c r="B30" s="82" t="s">
        <v>235</v>
      </c>
      <c r="C30" s="85">
        <v>1510</v>
      </c>
      <c r="D30" s="85">
        <v>570</v>
      </c>
      <c r="E30" s="85">
        <v>440</v>
      </c>
      <c r="F30" s="85">
        <v>300</v>
      </c>
      <c r="G30" s="85">
        <v>200</v>
      </c>
      <c r="H30" s="85"/>
      <c r="I30" s="85"/>
      <c r="J30" s="85"/>
      <c r="K30" s="85"/>
      <c r="L30" s="85"/>
      <c r="M30" s="85"/>
      <c r="N30" s="85"/>
      <c r="GF30" s="41"/>
      <c r="GG30" s="41"/>
      <c r="GH30" s="41"/>
    </row>
    <row r="31" spans="1:190" x14ac:dyDescent="0.35">
      <c r="A31" s="82" t="s">
        <v>236</v>
      </c>
      <c r="B31" s="82" t="s">
        <v>237</v>
      </c>
      <c r="C31" s="85">
        <v>250</v>
      </c>
      <c r="D31" s="85">
        <v>60</v>
      </c>
      <c r="E31" s="85">
        <v>80</v>
      </c>
      <c r="F31" s="85">
        <v>60</v>
      </c>
      <c r="G31" s="85">
        <v>50</v>
      </c>
      <c r="H31" s="85"/>
      <c r="I31" s="85"/>
      <c r="J31" s="85"/>
      <c r="K31" s="85"/>
      <c r="L31" s="85"/>
      <c r="M31" s="85"/>
      <c r="N31" s="85"/>
      <c r="GF31" s="41"/>
      <c r="GG31" s="41"/>
      <c r="GH31" s="41"/>
    </row>
    <row r="32" spans="1:190" x14ac:dyDescent="0.35">
      <c r="A32" s="82" t="s">
        <v>238</v>
      </c>
      <c r="B32" s="82" t="s">
        <v>239</v>
      </c>
      <c r="C32" s="85">
        <v>10</v>
      </c>
      <c r="D32" s="85">
        <v>10</v>
      </c>
      <c r="E32" s="85">
        <v>0</v>
      </c>
      <c r="F32" s="85">
        <v>0</v>
      </c>
      <c r="G32" s="85">
        <v>0</v>
      </c>
      <c r="H32" s="85"/>
      <c r="I32" s="85"/>
      <c r="J32" s="85"/>
      <c r="K32" s="85"/>
      <c r="L32" s="85"/>
      <c r="M32" s="85"/>
      <c r="N32" s="85"/>
      <c r="GF32" s="41"/>
      <c r="GG32" s="41"/>
      <c r="GH32" s="41"/>
    </row>
    <row r="33" spans="1:213" x14ac:dyDescent="0.35">
      <c r="A33" s="36"/>
      <c r="B33" s="53"/>
      <c r="C33" s="60"/>
      <c r="D33" s="60"/>
      <c r="E33" s="60"/>
      <c r="F33" s="60"/>
      <c r="G33" s="60"/>
      <c r="H33" s="71"/>
      <c r="I33" s="28"/>
      <c r="J33" s="28"/>
      <c r="K33" s="28"/>
      <c r="L33" s="28"/>
    </row>
    <row r="34" spans="1:213" ht="14.9" customHeight="1" x14ac:dyDescent="0.35">
      <c r="A34" s="40" t="s">
        <v>38</v>
      </c>
      <c r="B34" s="46"/>
      <c r="C34" s="46"/>
      <c r="D34" s="46"/>
      <c r="E34" s="46"/>
      <c r="F34" s="46"/>
      <c r="G34" s="46"/>
      <c r="H34" s="46"/>
    </row>
    <row r="35" spans="1:213" ht="14.9" customHeight="1" x14ac:dyDescent="0.35">
      <c r="A35" s="122" t="s">
        <v>319</v>
      </c>
      <c r="B35" s="46"/>
      <c r="C35" s="46"/>
      <c r="D35" s="46"/>
      <c r="E35" s="46"/>
      <c r="F35" s="46"/>
      <c r="G35" s="46"/>
      <c r="H35" s="46"/>
    </row>
    <row r="36" spans="1:213" ht="14.9" customHeight="1" x14ac:dyDescent="0.35">
      <c r="A36" s="40" t="s">
        <v>240</v>
      </c>
      <c r="B36" s="40"/>
      <c r="C36" s="41"/>
      <c r="D36" s="41"/>
      <c r="E36" s="41"/>
      <c r="F36" s="41"/>
      <c r="GI36" s="40"/>
      <c r="GJ36" s="40"/>
      <c r="GK36" s="40"/>
      <c r="GL36" s="40"/>
      <c r="GM36" s="40"/>
      <c r="GN36" s="40"/>
      <c r="GO36" s="40"/>
      <c r="GP36" s="40"/>
      <c r="GQ36" s="40"/>
      <c r="GR36" s="40"/>
      <c r="GS36" s="40"/>
      <c r="GT36" s="40"/>
      <c r="GU36" s="40"/>
      <c r="GV36" s="40"/>
      <c r="GW36" s="40"/>
      <c r="GX36" s="40"/>
      <c r="GY36" s="40"/>
      <c r="GZ36" s="40"/>
      <c r="HA36" s="40"/>
      <c r="HB36" s="40"/>
      <c r="HC36" s="40"/>
      <c r="HD36" s="40"/>
      <c r="HE36" s="40"/>
    </row>
    <row r="37" spans="1:213" ht="14.9" customHeight="1" x14ac:dyDescent="0.35">
      <c r="A37" s="40" t="s">
        <v>40</v>
      </c>
      <c r="GI37" s="40"/>
      <c r="GJ37" s="40"/>
      <c r="GK37" s="40"/>
      <c r="GL37" s="40"/>
      <c r="GM37" s="40"/>
      <c r="GN37" s="40"/>
      <c r="GO37" s="40"/>
      <c r="GP37" s="40"/>
      <c r="GQ37" s="40"/>
      <c r="GR37" s="40"/>
      <c r="GS37" s="40"/>
      <c r="GT37" s="40"/>
      <c r="GU37" s="40"/>
      <c r="GV37" s="40"/>
      <c r="GW37" s="40"/>
      <c r="GX37" s="40"/>
      <c r="GY37" s="40"/>
      <c r="GZ37" s="40"/>
      <c r="HA37" s="40"/>
      <c r="HB37" s="40"/>
      <c r="HC37" s="40"/>
      <c r="HD37" s="40"/>
      <c r="HE37" s="40"/>
    </row>
    <row r="38" spans="1:213" ht="14.9" customHeight="1" x14ac:dyDescent="0.35">
      <c r="A38" s="40" t="s">
        <v>41</v>
      </c>
      <c r="GI38" s="40"/>
      <c r="GJ38" s="40"/>
      <c r="GK38" s="40"/>
      <c r="GL38" s="40"/>
      <c r="GM38" s="40"/>
      <c r="GN38" s="40"/>
      <c r="GO38" s="40"/>
      <c r="GP38" s="40"/>
      <c r="GQ38" s="40"/>
      <c r="GR38" s="40"/>
      <c r="GS38" s="40"/>
      <c r="GT38" s="40"/>
      <c r="GU38" s="40"/>
      <c r="GV38" s="40"/>
      <c r="GW38" s="40"/>
      <c r="GX38" s="40"/>
      <c r="GY38" s="40"/>
      <c r="GZ38" s="40"/>
      <c r="HA38" s="40"/>
      <c r="HB38" s="40"/>
      <c r="HC38" s="40"/>
      <c r="HD38" s="40"/>
      <c r="HE38" s="40"/>
    </row>
    <row r="39" spans="1:213" ht="14.9" customHeight="1" x14ac:dyDescent="0.35">
      <c r="A39" s="40" t="s">
        <v>42</v>
      </c>
    </row>
  </sheetData>
  <mergeCells count="1">
    <mergeCell ref="D3:K3"/>
  </mergeCells>
  <pageMargins left="0.7" right="0.7" top="0.75" bottom="0.75" header="0.3" footer="0.3"/>
  <pageSetup paperSize="9" scale="5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8EF0-80CD-412A-BFE7-2D319C701CFD}">
  <dimension ref="A1:C102"/>
  <sheetViews>
    <sheetView showGridLines="0" zoomScaleNormal="100" workbookViewId="0"/>
  </sheetViews>
  <sheetFormatPr defaultColWidth="11.54296875" defaultRowHeight="14.5" x14ac:dyDescent="0.35"/>
  <cols>
    <col min="1" max="1" width="100.36328125" customWidth="1"/>
    <col min="2" max="2" width="4.36328125" customWidth="1"/>
    <col min="256" max="256" width="91.6328125" customWidth="1"/>
    <col min="257" max="257" width="4.36328125" customWidth="1"/>
    <col min="512" max="512" width="91.6328125" customWidth="1"/>
    <col min="513" max="513" width="4.36328125" customWidth="1"/>
    <col min="768" max="768" width="91.6328125" customWidth="1"/>
    <col min="769" max="769" width="4.36328125" customWidth="1"/>
    <col min="1024" max="1024" width="91.6328125" customWidth="1"/>
    <col min="1025" max="1025" width="4.36328125" customWidth="1"/>
    <col min="1280" max="1280" width="91.6328125" customWidth="1"/>
    <col min="1281" max="1281" width="4.36328125" customWidth="1"/>
    <col min="1536" max="1536" width="91.6328125" customWidth="1"/>
    <col min="1537" max="1537" width="4.36328125" customWidth="1"/>
    <col min="1792" max="1792" width="91.6328125" customWidth="1"/>
    <col min="1793" max="1793" width="4.36328125" customWidth="1"/>
    <col min="2048" max="2048" width="91.6328125" customWidth="1"/>
    <col min="2049" max="2049" width="4.36328125" customWidth="1"/>
    <col min="2304" max="2304" width="91.6328125" customWidth="1"/>
    <col min="2305" max="2305" width="4.36328125" customWidth="1"/>
    <col min="2560" max="2560" width="91.6328125" customWidth="1"/>
    <col min="2561" max="2561" width="4.36328125" customWidth="1"/>
    <col min="2816" max="2816" width="91.6328125" customWidth="1"/>
    <col min="2817" max="2817" width="4.36328125" customWidth="1"/>
    <col min="3072" max="3072" width="91.6328125" customWidth="1"/>
    <col min="3073" max="3073" width="4.36328125" customWidth="1"/>
    <col min="3328" max="3328" width="91.6328125" customWidth="1"/>
    <col min="3329" max="3329" width="4.36328125" customWidth="1"/>
    <col min="3584" max="3584" width="91.6328125" customWidth="1"/>
    <col min="3585" max="3585" width="4.36328125" customWidth="1"/>
    <col min="3840" max="3840" width="91.6328125" customWidth="1"/>
    <col min="3841" max="3841" width="4.36328125" customWidth="1"/>
    <col min="4096" max="4096" width="91.6328125" customWidth="1"/>
    <col min="4097" max="4097" width="4.36328125" customWidth="1"/>
    <col min="4352" max="4352" width="91.6328125" customWidth="1"/>
    <col min="4353" max="4353" width="4.36328125" customWidth="1"/>
    <col min="4608" max="4608" width="91.6328125" customWidth="1"/>
    <col min="4609" max="4609" width="4.36328125" customWidth="1"/>
    <col min="4864" max="4864" width="91.6328125" customWidth="1"/>
    <col min="4865" max="4865" width="4.36328125" customWidth="1"/>
    <col min="5120" max="5120" width="91.6328125" customWidth="1"/>
    <col min="5121" max="5121" width="4.36328125" customWidth="1"/>
    <col min="5376" max="5376" width="91.6328125" customWidth="1"/>
    <col min="5377" max="5377" width="4.36328125" customWidth="1"/>
    <col min="5632" max="5632" width="91.6328125" customWidth="1"/>
    <col min="5633" max="5633" width="4.36328125" customWidth="1"/>
    <col min="5888" max="5888" width="91.6328125" customWidth="1"/>
    <col min="5889" max="5889" width="4.36328125" customWidth="1"/>
    <col min="6144" max="6144" width="91.6328125" customWidth="1"/>
    <col min="6145" max="6145" width="4.36328125" customWidth="1"/>
    <col min="6400" max="6400" width="91.6328125" customWidth="1"/>
    <col min="6401" max="6401" width="4.36328125" customWidth="1"/>
    <col min="6656" max="6656" width="91.6328125" customWidth="1"/>
    <col min="6657" max="6657" width="4.36328125" customWidth="1"/>
    <col min="6912" max="6912" width="91.6328125" customWidth="1"/>
    <col min="6913" max="6913" width="4.36328125" customWidth="1"/>
    <col min="7168" max="7168" width="91.6328125" customWidth="1"/>
    <col min="7169" max="7169" width="4.36328125" customWidth="1"/>
    <col min="7424" max="7424" width="91.6328125" customWidth="1"/>
    <col min="7425" max="7425" width="4.36328125" customWidth="1"/>
    <col min="7680" max="7680" width="91.6328125" customWidth="1"/>
    <col min="7681" max="7681" width="4.36328125" customWidth="1"/>
    <col min="7936" max="7936" width="91.6328125" customWidth="1"/>
    <col min="7937" max="7937" width="4.36328125" customWidth="1"/>
    <col min="8192" max="8192" width="91.6328125" customWidth="1"/>
    <col min="8193" max="8193" width="4.36328125" customWidth="1"/>
    <col min="8448" max="8448" width="91.6328125" customWidth="1"/>
    <col min="8449" max="8449" width="4.36328125" customWidth="1"/>
    <col min="8704" max="8704" width="91.6328125" customWidth="1"/>
    <col min="8705" max="8705" width="4.36328125" customWidth="1"/>
    <col min="8960" max="8960" width="91.6328125" customWidth="1"/>
    <col min="8961" max="8961" width="4.36328125" customWidth="1"/>
    <col min="9216" max="9216" width="91.6328125" customWidth="1"/>
    <col min="9217" max="9217" width="4.36328125" customWidth="1"/>
    <col min="9472" max="9472" width="91.6328125" customWidth="1"/>
    <col min="9473" max="9473" width="4.36328125" customWidth="1"/>
    <col min="9728" max="9728" width="91.6328125" customWidth="1"/>
    <col min="9729" max="9729" width="4.36328125" customWidth="1"/>
    <col min="9984" max="9984" width="91.6328125" customWidth="1"/>
    <col min="9985" max="9985" width="4.36328125" customWidth="1"/>
    <col min="10240" max="10240" width="91.6328125" customWidth="1"/>
    <col min="10241" max="10241" width="4.36328125" customWidth="1"/>
    <col min="10496" max="10496" width="91.6328125" customWidth="1"/>
    <col min="10497" max="10497" width="4.36328125" customWidth="1"/>
    <col min="10752" max="10752" width="91.6328125" customWidth="1"/>
    <col min="10753" max="10753" width="4.36328125" customWidth="1"/>
    <col min="11008" max="11008" width="91.6328125" customWidth="1"/>
    <col min="11009" max="11009" width="4.36328125" customWidth="1"/>
    <col min="11264" max="11264" width="91.6328125" customWidth="1"/>
    <col min="11265" max="11265" width="4.36328125" customWidth="1"/>
    <col min="11520" max="11520" width="91.6328125" customWidth="1"/>
    <col min="11521" max="11521" width="4.36328125" customWidth="1"/>
    <col min="11776" max="11776" width="91.6328125" customWidth="1"/>
    <col min="11777" max="11777" width="4.36328125" customWidth="1"/>
    <col min="12032" max="12032" width="91.6328125" customWidth="1"/>
    <col min="12033" max="12033" width="4.36328125" customWidth="1"/>
    <col min="12288" max="12288" width="91.6328125" customWidth="1"/>
    <col min="12289" max="12289" width="4.36328125" customWidth="1"/>
    <col min="12544" max="12544" width="91.6328125" customWidth="1"/>
    <col min="12545" max="12545" width="4.36328125" customWidth="1"/>
    <col min="12800" max="12800" width="91.6328125" customWidth="1"/>
    <col min="12801" max="12801" width="4.36328125" customWidth="1"/>
    <col min="13056" max="13056" width="91.6328125" customWidth="1"/>
    <col min="13057" max="13057" width="4.36328125" customWidth="1"/>
    <col min="13312" max="13312" width="91.6328125" customWidth="1"/>
    <col min="13313" max="13313" width="4.36328125" customWidth="1"/>
    <col min="13568" max="13568" width="91.6328125" customWidth="1"/>
    <col min="13569" max="13569" width="4.36328125" customWidth="1"/>
    <col min="13824" max="13824" width="91.6328125" customWidth="1"/>
    <col min="13825" max="13825" width="4.36328125" customWidth="1"/>
    <col min="14080" max="14080" width="91.6328125" customWidth="1"/>
    <col min="14081" max="14081" width="4.36328125" customWidth="1"/>
    <col min="14336" max="14336" width="91.6328125" customWidth="1"/>
    <col min="14337" max="14337" width="4.36328125" customWidth="1"/>
    <col min="14592" max="14592" width="91.6328125" customWidth="1"/>
    <col min="14593" max="14593" width="4.36328125" customWidth="1"/>
    <col min="14848" max="14848" width="91.6328125" customWidth="1"/>
    <col min="14849" max="14849" width="4.36328125" customWidth="1"/>
    <col min="15104" max="15104" width="91.6328125" customWidth="1"/>
    <col min="15105" max="15105" width="4.36328125" customWidth="1"/>
    <col min="15360" max="15360" width="91.6328125" customWidth="1"/>
    <col min="15361" max="15361" width="4.36328125" customWidth="1"/>
    <col min="15616" max="15616" width="91.6328125" customWidth="1"/>
    <col min="15617" max="15617" width="4.36328125" customWidth="1"/>
    <col min="15872" max="15872" width="91.6328125" customWidth="1"/>
    <col min="15873" max="15873" width="4.36328125" customWidth="1"/>
    <col min="16128" max="16128" width="91.6328125" customWidth="1"/>
    <col min="16129" max="16129" width="4.36328125" customWidth="1"/>
  </cols>
  <sheetData>
    <row r="1" spans="1:1" ht="15.75" customHeight="1" x14ac:dyDescent="0.35">
      <c r="A1" s="150" t="s">
        <v>108</v>
      </c>
    </row>
    <row r="2" spans="1:1" ht="13.5" customHeight="1" x14ac:dyDescent="0.35"/>
    <row r="3" spans="1:1" ht="14.25" customHeight="1" x14ac:dyDescent="0.35">
      <c r="A3" s="151" t="s">
        <v>120</v>
      </c>
    </row>
    <row r="4" spans="1:1" ht="5.25" customHeight="1" x14ac:dyDescent="0.35">
      <c r="A4" s="152"/>
    </row>
    <row r="5" spans="1:1" ht="40.5" customHeight="1" x14ac:dyDescent="0.35">
      <c r="A5" s="152" t="s">
        <v>121</v>
      </c>
    </row>
    <row r="6" spans="1:1" ht="66.75" customHeight="1" x14ac:dyDescent="0.35">
      <c r="A6" s="152" t="s">
        <v>339</v>
      </c>
    </row>
    <row r="7" spans="1:1" ht="50" x14ac:dyDescent="0.35">
      <c r="A7" s="153" t="s">
        <v>346</v>
      </c>
    </row>
    <row r="8" spans="1:1" ht="9.75" customHeight="1" x14ac:dyDescent="0.35">
      <c r="A8" s="152"/>
    </row>
    <row r="9" spans="1:1" x14ac:dyDescent="0.35">
      <c r="A9" s="154" t="s">
        <v>122</v>
      </c>
    </row>
    <row r="10" spans="1:1" ht="75.5" x14ac:dyDescent="0.35">
      <c r="A10" s="155" t="s">
        <v>347</v>
      </c>
    </row>
    <row r="11" spans="1:1" ht="12" customHeight="1" x14ac:dyDescent="0.35">
      <c r="A11" s="156"/>
    </row>
    <row r="12" spans="1:1" ht="14.25" customHeight="1" x14ac:dyDescent="0.35">
      <c r="A12" s="151" t="s">
        <v>123</v>
      </c>
    </row>
    <row r="13" spans="1:1" x14ac:dyDescent="0.35">
      <c r="A13" s="152" t="s">
        <v>124</v>
      </c>
    </row>
    <row r="14" spans="1:1" ht="126" customHeight="1" x14ac:dyDescent="0.35">
      <c r="A14" s="152"/>
    </row>
    <row r="15" spans="1:1" ht="126" customHeight="1" x14ac:dyDescent="0.35">
      <c r="A15" s="152"/>
    </row>
    <row r="16" spans="1:1" ht="38" customHeight="1" x14ac:dyDescent="0.35">
      <c r="A16" s="152"/>
    </row>
    <row r="17" spans="1:1" x14ac:dyDescent="0.35">
      <c r="A17" s="152"/>
    </row>
    <row r="18" spans="1:1" ht="58.5" customHeight="1" x14ac:dyDescent="0.35">
      <c r="A18" s="152" t="s">
        <v>348</v>
      </c>
    </row>
    <row r="19" spans="1:1" ht="112.5" customHeight="1" x14ac:dyDescent="0.35">
      <c r="A19" s="152" t="s">
        <v>349</v>
      </c>
    </row>
    <row r="20" spans="1:1" ht="125" x14ac:dyDescent="0.35">
      <c r="A20" s="152" t="s">
        <v>125</v>
      </c>
    </row>
    <row r="21" spans="1:1" ht="58.5" customHeight="1" x14ac:dyDescent="0.35">
      <c r="A21" s="153" t="s">
        <v>340</v>
      </c>
    </row>
    <row r="22" spans="1:1" ht="14.25" customHeight="1" x14ac:dyDescent="0.35">
      <c r="A22" s="151" t="s">
        <v>126</v>
      </c>
    </row>
    <row r="23" spans="1:1" ht="5.25" customHeight="1" x14ac:dyDescent="0.35">
      <c r="A23" s="152"/>
    </row>
    <row r="24" spans="1:1" ht="37.5" x14ac:dyDescent="0.35">
      <c r="A24" s="152" t="s">
        <v>350</v>
      </c>
    </row>
    <row r="25" spans="1:1" ht="13.5" customHeight="1" x14ac:dyDescent="0.35">
      <c r="A25" s="156"/>
    </row>
    <row r="26" spans="1:1" ht="14.25" customHeight="1" x14ac:dyDescent="0.35">
      <c r="A26" s="151" t="s">
        <v>127</v>
      </c>
    </row>
    <row r="27" spans="1:1" ht="5.25" customHeight="1" x14ac:dyDescent="0.35">
      <c r="A27" s="152"/>
    </row>
    <row r="28" spans="1:1" x14ac:dyDescent="0.35">
      <c r="A28" s="157" t="s">
        <v>128</v>
      </c>
    </row>
    <row r="29" spans="1:1" ht="91.5" customHeight="1" x14ac:dyDescent="0.35">
      <c r="A29" s="152" t="s">
        <v>351</v>
      </c>
    </row>
    <row r="30" spans="1:1" x14ac:dyDescent="0.35">
      <c r="A30" s="152"/>
    </row>
    <row r="31" spans="1:1" x14ac:dyDescent="0.35">
      <c r="A31" s="157" t="s">
        <v>129</v>
      </c>
    </row>
    <row r="32" spans="1:1" ht="41.25" customHeight="1" x14ac:dyDescent="0.35">
      <c r="A32" s="152" t="s">
        <v>130</v>
      </c>
    </row>
    <row r="33" spans="1:1" ht="49.5" customHeight="1" x14ac:dyDescent="0.35">
      <c r="A33" s="152" t="s">
        <v>131</v>
      </c>
    </row>
    <row r="34" spans="1:1" ht="39" customHeight="1" x14ac:dyDescent="0.35">
      <c r="A34" s="152" t="s">
        <v>352</v>
      </c>
    </row>
    <row r="35" spans="1:1" ht="27" customHeight="1" x14ac:dyDescent="0.35">
      <c r="A35" s="152" t="s">
        <v>341</v>
      </c>
    </row>
    <row r="36" spans="1:1" x14ac:dyDescent="0.35">
      <c r="A36" s="152"/>
    </row>
    <row r="37" spans="1:1" x14ac:dyDescent="0.35">
      <c r="A37" s="157" t="s">
        <v>132</v>
      </c>
    </row>
    <row r="38" spans="1:1" ht="53.25" customHeight="1" x14ac:dyDescent="0.35">
      <c r="A38" s="152" t="s">
        <v>133</v>
      </c>
    </row>
    <row r="39" spans="1:1" x14ac:dyDescent="0.35">
      <c r="A39" s="157"/>
    </row>
    <row r="40" spans="1:1" x14ac:dyDescent="0.35">
      <c r="A40" s="157" t="s">
        <v>118</v>
      </c>
    </row>
    <row r="41" spans="1:1" ht="91.5" customHeight="1" x14ac:dyDescent="0.35">
      <c r="A41" s="152" t="s">
        <v>353</v>
      </c>
    </row>
    <row r="42" spans="1:1" ht="25.5" customHeight="1" x14ac:dyDescent="0.35">
      <c r="A42" s="152" t="s">
        <v>354</v>
      </c>
    </row>
    <row r="43" spans="1:1" x14ac:dyDescent="0.35">
      <c r="A43" s="157"/>
    </row>
    <row r="44" spans="1:1" ht="51" customHeight="1" x14ac:dyDescent="0.35">
      <c r="A44" s="158" t="s">
        <v>134</v>
      </c>
    </row>
    <row r="45" spans="1:1" ht="8.25" customHeight="1" x14ac:dyDescent="0.35">
      <c r="A45" s="158"/>
    </row>
    <row r="46" spans="1:1" ht="39" customHeight="1" x14ac:dyDescent="0.35">
      <c r="A46" s="159" t="s">
        <v>135</v>
      </c>
    </row>
    <row r="47" spans="1:1" x14ac:dyDescent="0.35">
      <c r="A47" s="159"/>
    </row>
    <row r="48" spans="1:1" ht="4.5" customHeight="1" x14ac:dyDescent="0.35">
      <c r="A48" s="158"/>
    </row>
    <row r="49" spans="1:3" ht="14.25" customHeight="1" x14ac:dyDescent="0.35">
      <c r="A49" s="160" t="s">
        <v>136</v>
      </c>
    </row>
    <row r="50" spans="1:3" ht="5" customHeight="1" x14ac:dyDescent="0.35">
      <c r="A50" s="151"/>
    </row>
    <row r="51" spans="1:3" ht="15" customHeight="1" x14ac:dyDescent="0.35">
      <c r="A51" s="161" t="s">
        <v>137</v>
      </c>
    </row>
    <row r="52" spans="1:3" ht="39" customHeight="1" x14ac:dyDescent="0.35">
      <c r="A52" s="162" t="s">
        <v>138</v>
      </c>
    </row>
    <row r="53" spans="1:3" x14ac:dyDescent="0.35">
      <c r="A53" s="162"/>
    </row>
    <row r="54" spans="1:3" ht="14.25" customHeight="1" x14ac:dyDescent="0.35">
      <c r="A54" s="163" t="s">
        <v>139</v>
      </c>
    </row>
    <row r="55" spans="1:3" ht="42.75" customHeight="1" x14ac:dyDescent="0.35">
      <c r="A55" s="162" t="s">
        <v>140</v>
      </c>
      <c r="C55" s="164"/>
    </row>
    <row r="56" spans="1:3" ht="103.5" customHeight="1" x14ac:dyDescent="0.35">
      <c r="A56" s="162" t="s">
        <v>141</v>
      </c>
    </row>
    <row r="57" spans="1:3" ht="17.25" customHeight="1" x14ac:dyDescent="0.35">
      <c r="A57" s="162" t="s">
        <v>142</v>
      </c>
    </row>
    <row r="58" spans="1:3" ht="15" customHeight="1" x14ac:dyDescent="0.35">
      <c r="A58" s="162"/>
    </row>
    <row r="59" spans="1:3" ht="14.25" customHeight="1" x14ac:dyDescent="0.35">
      <c r="A59" s="151" t="s">
        <v>143</v>
      </c>
    </row>
    <row r="60" spans="1:3" ht="5.25" customHeight="1" x14ac:dyDescent="0.35">
      <c r="A60" s="152"/>
    </row>
    <row r="61" spans="1:3" ht="58.5" customHeight="1" x14ac:dyDescent="0.35">
      <c r="A61" s="154" t="s">
        <v>342</v>
      </c>
    </row>
    <row r="62" spans="1:3" ht="5.25" customHeight="1" x14ac:dyDescent="0.35">
      <c r="A62" s="152"/>
    </row>
    <row r="63" spans="1:3" ht="25.5" x14ac:dyDescent="0.35">
      <c r="A63" s="154" t="s">
        <v>355</v>
      </c>
    </row>
    <row r="64" spans="1:3" ht="6" customHeight="1" x14ac:dyDescent="0.35">
      <c r="A64" s="152"/>
    </row>
    <row r="65" spans="1:1" ht="42.5" customHeight="1" x14ac:dyDescent="0.35">
      <c r="A65" s="154" t="s">
        <v>144</v>
      </c>
    </row>
    <row r="66" spans="1:1" ht="6" customHeight="1" x14ac:dyDescent="0.35">
      <c r="A66" s="152"/>
    </row>
    <row r="67" spans="1:1" ht="42.5" customHeight="1" x14ac:dyDescent="0.35">
      <c r="A67" s="169" t="s">
        <v>356</v>
      </c>
    </row>
    <row r="68" spans="1:1" ht="6" customHeight="1" x14ac:dyDescent="0.35">
      <c r="A68" s="152"/>
    </row>
    <row r="69" spans="1:1" ht="25.5" x14ac:dyDescent="0.35">
      <c r="A69" s="169" t="s">
        <v>357</v>
      </c>
    </row>
    <row r="70" spans="1:1" ht="6" customHeight="1" x14ac:dyDescent="0.35">
      <c r="A70" s="152"/>
    </row>
    <row r="71" spans="1:1" ht="25.5" x14ac:dyDescent="0.35">
      <c r="A71" s="165" t="s">
        <v>343</v>
      </c>
    </row>
    <row r="72" spans="1:1" ht="6" customHeight="1" x14ac:dyDescent="0.35">
      <c r="A72" s="152"/>
    </row>
    <row r="73" spans="1:1" ht="25.5" x14ac:dyDescent="0.35">
      <c r="A73" s="170" t="s">
        <v>358</v>
      </c>
    </row>
    <row r="74" spans="1:1" ht="6" customHeight="1" x14ac:dyDescent="0.35">
      <c r="A74" s="152"/>
    </row>
    <row r="75" spans="1:1" ht="25.5" x14ac:dyDescent="0.35">
      <c r="A75" s="170" t="s">
        <v>359</v>
      </c>
    </row>
    <row r="76" spans="1:1" ht="6" customHeight="1" x14ac:dyDescent="0.35">
      <c r="A76" s="152"/>
    </row>
    <row r="77" spans="1:1" ht="38" x14ac:dyDescent="0.35">
      <c r="A77" s="166" t="s">
        <v>360</v>
      </c>
    </row>
    <row r="78" spans="1:1" ht="6.75" customHeight="1" x14ac:dyDescent="0.35">
      <c r="A78" s="154"/>
    </row>
    <row r="79" spans="1:1" ht="78.900000000000006" customHeight="1" x14ac:dyDescent="0.35">
      <c r="A79" s="154" t="s">
        <v>361</v>
      </c>
    </row>
    <row r="80" spans="1:1" ht="6.75" customHeight="1" x14ac:dyDescent="0.35">
      <c r="A80" s="154"/>
    </row>
    <row r="81" spans="1:1" x14ac:dyDescent="0.35">
      <c r="A81" s="154" t="s">
        <v>145</v>
      </c>
    </row>
    <row r="82" spans="1:1" ht="6" customHeight="1" x14ac:dyDescent="0.35">
      <c r="A82" s="152"/>
    </row>
    <row r="83" spans="1:1" x14ac:dyDescent="0.35">
      <c r="A83" s="154" t="s">
        <v>146</v>
      </c>
    </row>
    <row r="84" spans="1:1" x14ac:dyDescent="0.35">
      <c r="A84" s="152"/>
    </row>
    <row r="85" spans="1:1" ht="14.25" customHeight="1" x14ac:dyDescent="0.35">
      <c r="A85" s="151" t="s">
        <v>147</v>
      </c>
    </row>
    <row r="86" spans="1:1" ht="5.25" customHeight="1" x14ac:dyDescent="0.35">
      <c r="A86" s="152"/>
    </row>
    <row r="87" spans="1:1" x14ac:dyDescent="0.35">
      <c r="A87" s="154" t="s">
        <v>363</v>
      </c>
    </row>
    <row r="88" spans="1:1" ht="15" customHeight="1" x14ac:dyDescent="0.35">
      <c r="A88" s="167" t="s">
        <v>344</v>
      </c>
    </row>
    <row r="89" spans="1:1" ht="15" customHeight="1" x14ac:dyDescent="0.35">
      <c r="A89" s="171" t="s">
        <v>362</v>
      </c>
    </row>
    <row r="90" spans="1:1" x14ac:dyDescent="0.35">
      <c r="A90" s="156" t="s">
        <v>148</v>
      </c>
    </row>
    <row r="91" spans="1:1" x14ac:dyDescent="0.35">
      <c r="A91" s="154" t="s">
        <v>149</v>
      </c>
    </row>
    <row r="92" spans="1:1" x14ac:dyDescent="0.35">
      <c r="A92" s="154" t="s">
        <v>150</v>
      </c>
    </row>
    <row r="93" spans="1:1" s="168" customFormat="1" x14ac:dyDescent="0.35">
      <c r="A93" s="165" t="s">
        <v>345</v>
      </c>
    </row>
    <row r="94" spans="1:1" x14ac:dyDescent="0.35">
      <c r="A94" s="154" t="s">
        <v>151</v>
      </c>
    </row>
    <row r="95" spans="1:1" x14ac:dyDescent="0.35">
      <c r="A95" s="154" t="s">
        <v>152</v>
      </c>
    </row>
    <row r="96" spans="1:1" x14ac:dyDescent="0.35">
      <c r="A96" s="154" t="s">
        <v>153</v>
      </c>
    </row>
    <row r="97" spans="1:1" ht="25.5" x14ac:dyDescent="0.35">
      <c r="A97" s="154" t="s">
        <v>364</v>
      </c>
    </row>
    <row r="98" spans="1:1" x14ac:dyDescent="0.35">
      <c r="A98" s="154" t="s">
        <v>154</v>
      </c>
    </row>
    <row r="99" spans="1:1" x14ac:dyDescent="0.35">
      <c r="A99" s="154" t="s">
        <v>155</v>
      </c>
    </row>
    <row r="100" spans="1:1" x14ac:dyDescent="0.35">
      <c r="A100" s="154" t="s">
        <v>156</v>
      </c>
    </row>
    <row r="101" spans="1:1" x14ac:dyDescent="0.35">
      <c r="A101" s="154" t="s">
        <v>157</v>
      </c>
    </row>
    <row r="102" spans="1:1" x14ac:dyDescent="0.35">
      <c r="A102" s="154" t="s">
        <v>158</v>
      </c>
    </row>
  </sheetData>
  <pageMargins left="0.7" right="0.7" top="0.75" bottom="0.75" header="0.3" footer="0.3"/>
  <pageSetup paperSize="9" fitToHeight="0" orientation="portrait" r:id="rId1"/>
  <rowBreaks count="1" manualBreakCount="1">
    <brk id="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showGridLines="0" zoomScaleNormal="100" workbookViewId="0"/>
  </sheetViews>
  <sheetFormatPr defaultColWidth="10.7265625" defaultRowHeight="14.5" x14ac:dyDescent="0.35"/>
  <cols>
    <col min="1" max="1" width="22.7265625" customWidth="1"/>
    <col min="2" max="2" width="71" customWidth="1"/>
  </cols>
  <sheetData>
    <row r="1" spans="1:10" ht="15.75" customHeight="1" x14ac:dyDescent="0.35">
      <c r="A1" s="16" t="s">
        <v>109</v>
      </c>
    </row>
    <row r="2" spans="1:10" x14ac:dyDescent="0.35">
      <c r="A2" s="18"/>
      <c r="B2" s="15"/>
      <c r="C2" s="17"/>
      <c r="D2" s="17"/>
      <c r="E2" s="17"/>
      <c r="F2" s="17"/>
      <c r="G2" s="17"/>
      <c r="H2" s="17"/>
      <c r="I2" s="17"/>
      <c r="J2" s="17"/>
    </row>
    <row r="3" spans="1:10" x14ac:dyDescent="0.35">
      <c r="A3" s="19" t="s">
        <v>159</v>
      </c>
      <c r="B3" s="20" t="s">
        <v>160</v>
      </c>
    </row>
    <row r="4" spans="1:10" ht="57" customHeight="1" x14ac:dyDescent="0.35">
      <c r="A4" s="18" t="s">
        <v>161</v>
      </c>
      <c r="B4" s="21" t="s">
        <v>162</v>
      </c>
      <c r="C4" s="22"/>
      <c r="D4" s="29"/>
    </row>
    <row r="5" spans="1:10" x14ac:dyDescent="0.35">
      <c r="A5" s="18" t="s">
        <v>163</v>
      </c>
      <c r="B5" s="23" t="s">
        <v>164</v>
      </c>
    </row>
    <row r="6" spans="1:10" x14ac:dyDescent="0.35">
      <c r="A6" s="18" t="s">
        <v>165</v>
      </c>
      <c r="B6" s="23" t="s">
        <v>166</v>
      </c>
    </row>
    <row r="7" spans="1:10" x14ac:dyDescent="0.35">
      <c r="A7" s="18" t="s">
        <v>167</v>
      </c>
      <c r="B7" s="23" t="s">
        <v>168</v>
      </c>
    </row>
    <row r="8" spans="1:10" x14ac:dyDescent="0.35">
      <c r="A8" s="24" t="s">
        <v>169</v>
      </c>
      <c r="B8" s="25" t="s">
        <v>170</v>
      </c>
    </row>
    <row r="10" spans="1:10" x14ac:dyDescent="0.35">
      <c r="A10" s="19" t="s">
        <v>159</v>
      </c>
      <c r="B10" s="20" t="s">
        <v>171</v>
      </c>
    </row>
    <row r="11" spans="1:10" ht="102" customHeight="1" x14ac:dyDescent="0.35">
      <c r="A11" s="18" t="s">
        <v>161</v>
      </c>
      <c r="B11" s="21" t="s">
        <v>172</v>
      </c>
      <c r="C11" s="26"/>
    </row>
    <row r="12" spans="1:10" x14ac:dyDescent="0.35">
      <c r="A12" s="18" t="s">
        <v>163</v>
      </c>
      <c r="B12" s="23" t="s">
        <v>173</v>
      </c>
    </row>
    <row r="13" spans="1:10" x14ac:dyDescent="0.35">
      <c r="A13" s="18" t="s">
        <v>165</v>
      </c>
      <c r="B13" s="23" t="s">
        <v>166</v>
      </c>
    </row>
    <row r="14" spans="1:10" x14ac:dyDescent="0.35">
      <c r="A14" s="18" t="s">
        <v>167</v>
      </c>
      <c r="B14" s="23" t="s">
        <v>168</v>
      </c>
    </row>
    <row r="15" spans="1:10" x14ac:dyDescent="0.35">
      <c r="A15" s="24" t="s">
        <v>169</v>
      </c>
      <c r="B15" s="25" t="s">
        <v>170</v>
      </c>
    </row>
    <row r="17" spans="1:4" ht="15" customHeight="1" x14ac:dyDescent="0.35">
      <c r="A17" s="19" t="s">
        <v>159</v>
      </c>
      <c r="B17" s="27" t="s">
        <v>174</v>
      </c>
      <c r="C17" s="26"/>
      <c r="D17" s="28"/>
    </row>
    <row r="18" spans="1:4" ht="51" customHeight="1" x14ac:dyDescent="0.35">
      <c r="A18" s="18" t="s">
        <v>161</v>
      </c>
      <c r="B18" s="15" t="s">
        <v>175</v>
      </c>
      <c r="C18" s="26"/>
      <c r="D18" s="28"/>
    </row>
    <row r="19" spans="1:4" ht="15" customHeight="1" x14ac:dyDescent="0.35">
      <c r="A19" s="18" t="s">
        <v>163</v>
      </c>
      <c r="B19" s="17" t="s">
        <v>176</v>
      </c>
      <c r="C19" s="26"/>
      <c r="D19" s="28"/>
    </row>
    <row r="20" spans="1:4" ht="15" customHeight="1" x14ac:dyDescent="0.35">
      <c r="A20" s="18" t="s">
        <v>165</v>
      </c>
      <c r="B20" s="17" t="s">
        <v>166</v>
      </c>
      <c r="C20" s="26"/>
      <c r="D20" s="28"/>
    </row>
    <row r="21" spans="1:4" ht="15" customHeight="1" x14ac:dyDescent="0.35">
      <c r="A21" s="18" t="s">
        <v>167</v>
      </c>
      <c r="B21" s="17" t="s">
        <v>168</v>
      </c>
      <c r="C21" s="26"/>
      <c r="D21" s="28"/>
    </row>
    <row r="22" spans="1:4" ht="51" customHeight="1" x14ac:dyDescent="0.35">
      <c r="A22" s="24" t="s">
        <v>169</v>
      </c>
      <c r="B22" s="25" t="s">
        <v>177</v>
      </c>
    </row>
    <row r="24" spans="1:4" x14ac:dyDescent="0.35">
      <c r="A24" s="19" t="s">
        <v>159</v>
      </c>
      <c r="B24" s="20" t="s">
        <v>178</v>
      </c>
    </row>
    <row r="25" spans="1:4" ht="127.5" customHeight="1" x14ac:dyDescent="0.35">
      <c r="A25" s="18" t="s">
        <v>161</v>
      </c>
      <c r="B25" s="21" t="s">
        <v>179</v>
      </c>
      <c r="C25" s="26"/>
    </row>
    <row r="26" spans="1:4" x14ac:dyDescent="0.35">
      <c r="A26" s="18" t="s">
        <v>163</v>
      </c>
      <c r="B26" s="23" t="s">
        <v>176</v>
      </c>
    </row>
    <row r="27" spans="1:4" x14ac:dyDescent="0.35">
      <c r="A27" s="18" t="s">
        <v>165</v>
      </c>
      <c r="B27" s="23" t="s">
        <v>166</v>
      </c>
    </row>
    <row r="28" spans="1:4" x14ac:dyDescent="0.35">
      <c r="A28" s="18" t="s">
        <v>167</v>
      </c>
      <c r="B28" s="23" t="s">
        <v>168</v>
      </c>
    </row>
    <row r="29" spans="1:4" ht="51" customHeight="1" x14ac:dyDescent="0.35">
      <c r="A29" s="24" t="s">
        <v>169</v>
      </c>
      <c r="B29" s="25" t="s">
        <v>177</v>
      </c>
      <c r="C29" s="26"/>
    </row>
    <row r="30" spans="1:4" ht="19.149999999999999" customHeight="1" x14ac:dyDescent="0.35"/>
    <row r="31" spans="1:4" x14ac:dyDescent="0.35">
      <c r="A31" s="19" t="s">
        <v>159</v>
      </c>
      <c r="B31" s="20" t="s">
        <v>180</v>
      </c>
    </row>
    <row r="32" spans="1:4" ht="25.5" customHeight="1" x14ac:dyDescent="0.35">
      <c r="A32" s="18" t="s">
        <v>161</v>
      </c>
      <c r="B32" s="21" t="s">
        <v>181</v>
      </c>
      <c r="C32" s="26"/>
    </row>
    <row r="33" spans="1:2" x14ac:dyDescent="0.35">
      <c r="A33" s="18" t="s">
        <v>163</v>
      </c>
      <c r="B33" s="23" t="s">
        <v>176</v>
      </c>
    </row>
    <row r="34" spans="1:2" x14ac:dyDescent="0.35">
      <c r="A34" s="18" t="s">
        <v>165</v>
      </c>
      <c r="B34" s="23" t="s">
        <v>166</v>
      </c>
    </row>
    <row r="35" spans="1:2" x14ac:dyDescent="0.35">
      <c r="A35" s="18" t="s">
        <v>167</v>
      </c>
      <c r="B35" s="23" t="s">
        <v>182</v>
      </c>
    </row>
    <row r="36" spans="1:2" x14ac:dyDescent="0.35">
      <c r="A36" s="24" t="s">
        <v>169</v>
      </c>
      <c r="B36" s="25" t="s">
        <v>183</v>
      </c>
    </row>
  </sheetData>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W49"/>
  <sheetViews>
    <sheetView showGridLines="0" zoomScaleNormal="100" workbookViewId="0"/>
  </sheetViews>
  <sheetFormatPr defaultColWidth="10.7265625" defaultRowHeight="14.5" x14ac:dyDescent="0.35"/>
  <cols>
    <col min="1" max="1" width="9.7265625" customWidth="1"/>
    <col min="2" max="2" width="7.7265625" customWidth="1"/>
    <col min="3" max="5" width="10.7265625" customWidth="1"/>
    <col min="6" max="6" width="4" customWidth="1"/>
    <col min="7" max="7" width="10.7265625" customWidth="1"/>
    <col min="8" max="8" width="4" customWidth="1"/>
    <col min="9" max="9" width="10.7265625" customWidth="1"/>
    <col min="10" max="10" width="3.1796875" customWidth="1"/>
    <col min="257" max="257" width="9.7265625" customWidth="1"/>
    <col min="258" max="258" width="7.7265625" customWidth="1"/>
    <col min="259" max="261" width="10.7265625" customWidth="1"/>
    <col min="262" max="262" width="4" customWidth="1"/>
    <col min="263" max="263" width="10.7265625" customWidth="1"/>
    <col min="264" max="264" width="4" customWidth="1"/>
    <col min="265" max="265" width="10.7265625" customWidth="1"/>
    <col min="266" max="266" width="3.1796875" customWidth="1"/>
    <col min="513" max="513" width="9.7265625" customWidth="1"/>
    <col min="514" max="514" width="7.7265625" customWidth="1"/>
    <col min="515" max="517" width="10.7265625" customWidth="1"/>
    <col min="518" max="518" width="4" customWidth="1"/>
    <col min="519" max="519" width="10.7265625" customWidth="1"/>
    <col min="520" max="520" width="4" customWidth="1"/>
    <col min="521" max="521" width="10.7265625" customWidth="1"/>
    <col min="522" max="522" width="3.1796875" customWidth="1"/>
    <col min="769" max="769" width="9.7265625" customWidth="1"/>
    <col min="770" max="770" width="7.7265625" customWidth="1"/>
    <col min="771" max="773" width="10.7265625" customWidth="1"/>
    <col min="774" max="774" width="4" customWidth="1"/>
    <col min="775" max="775" width="10.7265625" customWidth="1"/>
    <col min="776" max="776" width="4" customWidth="1"/>
    <col min="777" max="777" width="10.7265625" customWidth="1"/>
    <col min="778" max="778" width="3.1796875" customWidth="1"/>
    <col min="1025" max="1025" width="9.7265625" customWidth="1"/>
    <col min="1026" max="1026" width="7.7265625" customWidth="1"/>
    <col min="1027" max="1029" width="10.7265625" customWidth="1"/>
    <col min="1030" max="1030" width="4" customWidth="1"/>
    <col min="1031" max="1031" width="10.7265625" customWidth="1"/>
    <col min="1032" max="1032" width="4" customWidth="1"/>
    <col min="1033" max="1033" width="10.7265625" customWidth="1"/>
    <col min="1034" max="1034" width="3.1796875" customWidth="1"/>
    <col min="1281" max="1281" width="9.7265625" customWidth="1"/>
    <col min="1282" max="1282" width="7.7265625" customWidth="1"/>
    <col min="1283" max="1285" width="10.7265625" customWidth="1"/>
    <col min="1286" max="1286" width="4" customWidth="1"/>
    <col min="1287" max="1287" width="10.7265625" customWidth="1"/>
    <col min="1288" max="1288" width="4" customWidth="1"/>
    <col min="1289" max="1289" width="10.7265625" customWidth="1"/>
    <col min="1290" max="1290" width="3.1796875" customWidth="1"/>
    <col min="1537" max="1537" width="9.7265625" customWidth="1"/>
    <col min="1538" max="1538" width="7.7265625" customWidth="1"/>
    <col min="1539" max="1541" width="10.7265625" customWidth="1"/>
    <col min="1542" max="1542" width="4" customWidth="1"/>
    <col min="1543" max="1543" width="10.7265625" customWidth="1"/>
    <col min="1544" max="1544" width="4" customWidth="1"/>
    <col min="1545" max="1545" width="10.7265625" customWidth="1"/>
    <col min="1546" max="1546" width="3.1796875" customWidth="1"/>
    <col min="1793" max="1793" width="9.7265625" customWidth="1"/>
    <col min="1794" max="1794" width="7.7265625" customWidth="1"/>
    <col min="1795" max="1797" width="10.7265625" customWidth="1"/>
    <col min="1798" max="1798" width="4" customWidth="1"/>
    <col min="1799" max="1799" width="10.7265625" customWidth="1"/>
    <col min="1800" max="1800" width="4" customWidth="1"/>
    <col min="1801" max="1801" width="10.7265625" customWidth="1"/>
    <col min="1802" max="1802" width="3.1796875" customWidth="1"/>
    <col min="2049" max="2049" width="9.7265625" customWidth="1"/>
    <col min="2050" max="2050" width="7.7265625" customWidth="1"/>
    <col min="2051" max="2053" width="10.7265625" customWidth="1"/>
    <col min="2054" max="2054" width="4" customWidth="1"/>
    <col min="2055" max="2055" width="10.7265625" customWidth="1"/>
    <col min="2056" max="2056" width="4" customWidth="1"/>
    <col min="2057" max="2057" width="10.7265625" customWidth="1"/>
    <col min="2058" max="2058" width="3.1796875" customWidth="1"/>
    <col min="2305" max="2305" width="9.7265625" customWidth="1"/>
    <col min="2306" max="2306" width="7.7265625" customWidth="1"/>
    <col min="2307" max="2309" width="10.7265625" customWidth="1"/>
    <col min="2310" max="2310" width="4" customWidth="1"/>
    <col min="2311" max="2311" width="10.7265625" customWidth="1"/>
    <col min="2312" max="2312" width="4" customWidth="1"/>
    <col min="2313" max="2313" width="10.7265625" customWidth="1"/>
    <col min="2314" max="2314" width="3.1796875" customWidth="1"/>
    <col min="2561" max="2561" width="9.7265625" customWidth="1"/>
    <col min="2562" max="2562" width="7.7265625" customWidth="1"/>
    <col min="2563" max="2565" width="10.7265625" customWidth="1"/>
    <col min="2566" max="2566" width="4" customWidth="1"/>
    <col min="2567" max="2567" width="10.7265625" customWidth="1"/>
    <col min="2568" max="2568" width="4" customWidth="1"/>
    <col min="2569" max="2569" width="10.7265625" customWidth="1"/>
    <col min="2570" max="2570" width="3.1796875" customWidth="1"/>
    <col min="2817" max="2817" width="9.7265625" customWidth="1"/>
    <col min="2818" max="2818" width="7.7265625" customWidth="1"/>
    <col min="2819" max="2821" width="10.7265625" customWidth="1"/>
    <col min="2822" max="2822" width="4" customWidth="1"/>
    <col min="2823" max="2823" width="10.7265625" customWidth="1"/>
    <col min="2824" max="2824" width="4" customWidth="1"/>
    <col min="2825" max="2825" width="10.7265625" customWidth="1"/>
    <col min="2826" max="2826" width="3.1796875" customWidth="1"/>
    <col min="3073" max="3073" width="9.7265625" customWidth="1"/>
    <col min="3074" max="3074" width="7.7265625" customWidth="1"/>
    <col min="3075" max="3077" width="10.7265625" customWidth="1"/>
    <col min="3078" max="3078" width="4" customWidth="1"/>
    <col min="3079" max="3079" width="10.7265625" customWidth="1"/>
    <col min="3080" max="3080" width="4" customWidth="1"/>
    <col min="3081" max="3081" width="10.7265625" customWidth="1"/>
    <col min="3082" max="3082" width="3.1796875" customWidth="1"/>
    <col min="3329" max="3329" width="9.7265625" customWidth="1"/>
    <col min="3330" max="3330" width="7.7265625" customWidth="1"/>
    <col min="3331" max="3333" width="10.7265625" customWidth="1"/>
    <col min="3334" max="3334" width="4" customWidth="1"/>
    <col min="3335" max="3335" width="10.7265625" customWidth="1"/>
    <col min="3336" max="3336" width="4" customWidth="1"/>
    <col min="3337" max="3337" width="10.7265625" customWidth="1"/>
    <col min="3338" max="3338" width="3.1796875" customWidth="1"/>
    <col min="3585" max="3585" width="9.7265625" customWidth="1"/>
    <col min="3586" max="3586" width="7.7265625" customWidth="1"/>
    <col min="3587" max="3589" width="10.7265625" customWidth="1"/>
    <col min="3590" max="3590" width="4" customWidth="1"/>
    <col min="3591" max="3591" width="10.7265625" customWidth="1"/>
    <col min="3592" max="3592" width="4" customWidth="1"/>
    <col min="3593" max="3593" width="10.7265625" customWidth="1"/>
    <col min="3594" max="3594" width="3.1796875" customWidth="1"/>
    <col min="3841" max="3841" width="9.7265625" customWidth="1"/>
    <col min="3842" max="3842" width="7.7265625" customWidth="1"/>
    <col min="3843" max="3845" width="10.7265625" customWidth="1"/>
    <col min="3846" max="3846" width="4" customWidth="1"/>
    <col min="3847" max="3847" width="10.7265625" customWidth="1"/>
    <col min="3848" max="3848" width="4" customWidth="1"/>
    <col min="3849" max="3849" width="10.7265625" customWidth="1"/>
    <col min="3850" max="3850" width="3.1796875" customWidth="1"/>
    <col min="4097" max="4097" width="9.7265625" customWidth="1"/>
    <col min="4098" max="4098" width="7.7265625" customWidth="1"/>
    <col min="4099" max="4101" width="10.7265625" customWidth="1"/>
    <col min="4102" max="4102" width="4" customWidth="1"/>
    <col min="4103" max="4103" width="10.7265625" customWidth="1"/>
    <col min="4104" max="4104" width="4" customWidth="1"/>
    <col min="4105" max="4105" width="10.7265625" customWidth="1"/>
    <col min="4106" max="4106" width="3.1796875" customWidth="1"/>
    <col min="4353" max="4353" width="9.7265625" customWidth="1"/>
    <col min="4354" max="4354" width="7.7265625" customWidth="1"/>
    <col min="4355" max="4357" width="10.7265625" customWidth="1"/>
    <col min="4358" max="4358" width="4" customWidth="1"/>
    <col min="4359" max="4359" width="10.7265625" customWidth="1"/>
    <col min="4360" max="4360" width="4" customWidth="1"/>
    <col min="4361" max="4361" width="10.7265625" customWidth="1"/>
    <col min="4362" max="4362" width="3.1796875" customWidth="1"/>
    <col min="4609" max="4609" width="9.7265625" customWidth="1"/>
    <col min="4610" max="4610" width="7.7265625" customWidth="1"/>
    <col min="4611" max="4613" width="10.7265625" customWidth="1"/>
    <col min="4614" max="4614" width="4" customWidth="1"/>
    <col min="4615" max="4615" width="10.7265625" customWidth="1"/>
    <col min="4616" max="4616" width="4" customWidth="1"/>
    <col min="4617" max="4617" width="10.7265625" customWidth="1"/>
    <col min="4618" max="4618" width="3.1796875" customWidth="1"/>
    <col min="4865" max="4865" width="9.7265625" customWidth="1"/>
    <col min="4866" max="4866" width="7.7265625" customWidth="1"/>
    <col min="4867" max="4869" width="10.7265625" customWidth="1"/>
    <col min="4870" max="4870" width="4" customWidth="1"/>
    <col min="4871" max="4871" width="10.7265625" customWidth="1"/>
    <col min="4872" max="4872" width="4" customWidth="1"/>
    <col min="4873" max="4873" width="10.7265625" customWidth="1"/>
    <col min="4874" max="4874" width="3.1796875" customWidth="1"/>
    <col min="5121" max="5121" width="9.7265625" customWidth="1"/>
    <col min="5122" max="5122" width="7.7265625" customWidth="1"/>
    <col min="5123" max="5125" width="10.7265625" customWidth="1"/>
    <col min="5126" max="5126" width="4" customWidth="1"/>
    <col min="5127" max="5127" width="10.7265625" customWidth="1"/>
    <col min="5128" max="5128" width="4" customWidth="1"/>
    <col min="5129" max="5129" width="10.7265625" customWidth="1"/>
    <col min="5130" max="5130" width="3.1796875" customWidth="1"/>
    <col min="5377" max="5377" width="9.7265625" customWidth="1"/>
    <col min="5378" max="5378" width="7.7265625" customWidth="1"/>
    <col min="5379" max="5381" width="10.7265625" customWidth="1"/>
    <col min="5382" max="5382" width="4" customWidth="1"/>
    <col min="5383" max="5383" width="10.7265625" customWidth="1"/>
    <col min="5384" max="5384" width="4" customWidth="1"/>
    <col min="5385" max="5385" width="10.7265625" customWidth="1"/>
    <col min="5386" max="5386" width="3.1796875" customWidth="1"/>
    <col min="5633" max="5633" width="9.7265625" customWidth="1"/>
    <col min="5634" max="5634" width="7.7265625" customWidth="1"/>
    <col min="5635" max="5637" width="10.7265625" customWidth="1"/>
    <col min="5638" max="5638" width="4" customWidth="1"/>
    <col min="5639" max="5639" width="10.7265625" customWidth="1"/>
    <col min="5640" max="5640" width="4" customWidth="1"/>
    <col min="5641" max="5641" width="10.7265625" customWidth="1"/>
    <col min="5642" max="5642" width="3.1796875" customWidth="1"/>
    <col min="5889" max="5889" width="9.7265625" customWidth="1"/>
    <col min="5890" max="5890" width="7.7265625" customWidth="1"/>
    <col min="5891" max="5893" width="10.7265625" customWidth="1"/>
    <col min="5894" max="5894" width="4" customWidth="1"/>
    <col min="5895" max="5895" width="10.7265625" customWidth="1"/>
    <col min="5896" max="5896" width="4" customWidth="1"/>
    <col min="5897" max="5897" width="10.7265625" customWidth="1"/>
    <col min="5898" max="5898" width="3.1796875" customWidth="1"/>
    <col min="6145" max="6145" width="9.7265625" customWidth="1"/>
    <col min="6146" max="6146" width="7.7265625" customWidth="1"/>
    <col min="6147" max="6149" width="10.7265625" customWidth="1"/>
    <col min="6150" max="6150" width="4" customWidth="1"/>
    <col min="6151" max="6151" width="10.7265625" customWidth="1"/>
    <col min="6152" max="6152" width="4" customWidth="1"/>
    <col min="6153" max="6153" width="10.7265625" customWidth="1"/>
    <col min="6154" max="6154" width="3.1796875" customWidth="1"/>
    <col min="6401" max="6401" width="9.7265625" customWidth="1"/>
    <col min="6402" max="6402" width="7.7265625" customWidth="1"/>
    <col min="6403" max="6405" width="10.7265625" customWidth="1"/>
    <col min="6406" max="6406" width="4" customWidth="1"/>
    <col min="6407" max="6407" width="10.7265625" customWidth="1"/>
    <col min="6408" max="6408" width="4" customWidth="1"/>
    <col min="6409" max="6409" width="10.7265625" customWidth="1"/>
    <col min="6410" max="6410" width="3.1796875" customWidth="1"/>
    <col min="6657" max="6657" width="9.7265625" customWidth="1"/>
    <col min="6658" max="6658" width="7.7265625" customWidth="1"/>
    <col min="6659" max="6661" width="10.7265625" customWidth="1"/>
    <col min="6662" max="6662" width="4" customWidth="1"/>
    <col min="6663" max="6663" width="10.7265625" customWidth="1"/>
    <col min="6664" max="6664" width="4" customWidth="1"/>
    <col min="6665" max="6665" width="10.7265625" customWidth="1"/>
    <col min="6666" max="6666" width="3.1796875" customWidth="1"/>
    <col min="6913" max="6913" width="9.7265625" customWidth="1"/>
    <col min="6914" max="6914" width="7.7265625" customWidth="1"/>
    <col min="6915" max="6917" width="10.7265625" customWidth="1"/>
    <col min="6918" max="6918" width="4" customWidth="1"/>
    <col min="6919" max="6919" width="10.7265625" customWidth="1"/>
    <col min="6920" max="6920" width="4" customWidth="1"/>
    <col min="6921" max="6921" width="10.7265625" customWidth="1"/>
    <col min="6922" max="6922" width="3.1796875" customWidth="1"/>
    <col min="7169" max="7169" width="9.7265625" customWidth="1"/>
    <col min="7170" max="7170" width="7.7265625" customWidth="1"/>
    <col min="7171" max="7173" width="10.7265625" customWidth="1"/>
    <col min="7174" max="7174" width="4" customWidth="1"/>
    <col min="7175" max="7175" width="10.7265625" customWidth="1"/>
    <col min="7176" max="7176" width="4" customWidth="1"/>
    <col min="7177" max="7177" width="10.7265625" customWidth="1"/>
    <col min="7178" max="7178" width="3.1796875" customWidth="1"/>
    <col min="7425" max="7425" width="9.7265625" customWidth="1"/>
    <col min="7426" max="7426" width="7.7265625" customWidth="1"/>
    <col min="7427" max="7429" width="10.7265625" customWidth="1"/>
    <col min="7430" max="7430" width="4" customWidth="1"/>
    <col min="7431" max="7431" width="10.7265625" customWidth="1"/>
    <col min="7432" max="7432" width="4" customWidth="1"/>
    <col min="7433" max="7433" width="10.7265625" customWidth="1"/>
    <col min="7434" max="7434" width="3.1796875" customWidth="1"/>
    <col min="7681" max="7681" width="9.7265625" customWidth="1"/>
    <col min="7682" max="7682" width="7.7265625" customWidth="1"/>
    <col min="7683" max="7685" width="10.7265625" customWidth="1"/>
    <col min="7686" max="7686" width="4" customWidth="1"/>
    <col min="7687" max="7687" width="10.7265625" customWidth="1"/>
    <col min="7688" max="7688" width="4" customWidth="1"/>
    <col min="7689" max="7689" width="10.7265625" customWidth="1"/>
    <col min="7690" max="7690" width="3.1796875" customWidth="1"/>
    <col min="7937" max="7937" width="9.7265625" customWidth="1"/>
    <col min="7938" max="7938" width="7.7265625" customWidth="1"/>
    <col min="7939" max="7941" width="10.7265625" customWidth="1"/>
    <col min="7942" max="7942" width="4" customWidth="1"/>
    <col min="7943" max="7943" width="10.7265625" customWidth="1"/>
    <col min="7944" max="7944" width="4" customWidth="1"/>
    <col min="7945" max="7945" width="10.7265625" customWidth="1"/>
    <col min="7946" max="7946" width="3.1796875" customWidth="1"/>
    <col min="8193" max="8193" width="9.7265625" customWidth="1"/>
    <col min="8194" max="8194" width="7.7265625" customWidth="1"/>
    <col min="8195" max="8197" width="10.7265625" customWidth="1"/>
    <col min="8198" max="8198" width="4" customWidth="1"/>
    <col min="8199" max="8199" width="10.7265625" customWidth="1"/>
    <col min="8200" max="8200" width="4" customWidth="1"/>
    <col min="8201" max="8201" width="10.7265625" customWidth="1"/>
    <col min="8202" max="8202" width="3.1796875" customWidth="1"/>
    <col min="8449" max="8449" width="9.7265625" customWidth="1"/>
    <col min="8450" max="8450" width="7.7265625" customWidth="1"/>
    <col min="8451" max="8453" width="10.7265625" customWidth="1"/>
    <col min="8454" max="8454" width="4" customWidth="1"/>
    <col min="8455" max="8455" width="10.7265625" customWidth="1"/>
    <col min="8456" max="8456" width="4" customWidth="1"/>
    <col min="8457" max="8457" width="10.7265625" customWidth="1"/>
    <col min="8458" max="8458" width="3.1796875" customWidth="1"/>
    <col min="8705" max="8705" width="9.7265625" customWidth="1"/>
    <col min="8706" max="8706" width="7.7265625" customWidth="1"/>
    <col min="8707" max="8709" width="10.7265625" customWidth="1"/>
    <col min="8710" max="8710" width="4" customWidth="1"/>
    <col min="8711" max="8711" width="10.7265625" customWidth="1"/>
    <col min="8712" max="8712" width="4" customWidth="1"/>
    <col min="8713" max="8713" width="10.7265625" customWidth="1"/>
    <col min="8714" max="8714" width="3.1796875" customWidth="1"/>
    <col min="8961" max="8961" width="9.7265625" customWidth="1"/>
    <col min="8962" max="8962" width="7.7265625" customWidth="1"/>
    <col min="8963" max="8965" width="10.7265625" customWidth="1"/>
    <col min="8966" max="8966" width="4" customWidth="1"/>
    <col min="8967" max="8967" width="10.7265625" customWidth="1"/>
    <col min="8968" max="8968" width="4" customWidth="1"/>
    <col min="8969" max="8969" width="10.7265625" customWidth="1"/>
    <col min="8970" max="8970" width="3.1796875" customWidth="1"/>
    <col min="9217" max="9217" width="9.7265625" customWidth="1"/>
    <col min="9218" max="9218" width="7.7265625" customWidth="1"/>
    <col min="9219" max="9221" width="10.7265625" customWidth="1"/>
    <col min="9222" max="9222" width="4" customWidth="1"/>
    <col min="9223" max="9223" width="10.7265625" customWidth="1"/>
    <col min="9224" max="9224" width="4" customWidth="1"/>
    <col min="9225" max="9225" width="10.7265625" customWidth="1"/>
    <col min="9226" max="9226" width="3.1796875" customWidth="1"/>
    <col min="9473" max="9473" width="9.7265625" customWidth="1"/>
    <col min="9474" max="9474" width="7.7265625" customWidth="1"/>
    <col min="9475" max="9477" width="10.7265625" customWidth="1"/>
    <col min="9478" max="9478" width="4" customWidth="1"/>
    <col min="9479" max="9479" width="10.7265625" customWidth="1"/>
    <col min="9480" max="9480" width="4" customWidth="1"/>
    <col min="9481" max="9481" width="10.7265625" customWidth="1"/>
    <col min="9482" max="9482" width="3.1796875" customWidth="1"/>
    <col min="9729" max="9729" width="9.7265625" customWidth="1"/>
    <col min="9730" max="9730" width="7.7265625" customWidth="1"/>
    <col min="9731" max="9733" width="10.7265625" customWidth="1"/>
    <col min="9734" max="9734" width="4" customWidth="1"/>
    <col min="9735" max="9735" width="10.7265625" customWidth="1"/>
    <col min="9736" max="9736" width="4" customWidth="1"/>
    <col min="9737" max="9737" width="10.7265625" customWidth="1"/>
    <col min="9738" max="9738" width="3.1796875" customWidth="1"/>
    <col min="9985" max="9985" width="9.7265625" customWidth="1"/>
    <col min="9986" max="9986" width="7.7265625" customWidth="1"/>
    <col min="9987" max="9989" width="10.7265625" customWidth="1"/>
    <col min="9990" max="9990" width="4" customWidth="1"/>
    <col min="9991" max="9991" width="10.7265625" customWidth="1"/>
    <col min="9992" max="9992" width="4" customWidth="1"/>
    <col min="9993" max="9993" width="10.7265625" customWidth="1"/>
    <col min="9994" max="9994" width="3.1796875" customWidth="1"/>
    <col min="10241" max="10241" width="9.7265625" customWidth="1"/>
    <col min="10242" max="10242" width="7.7265625" customWidth="1"/>
    <col min="10243" max="10245" width="10.7265625" customWidth="1"/>
    <col min="10246" max="10246" width="4" customWidth="1"/>
    <col min="10247" max="10247" width="10.7265625" customWidth="1"/>
    <col min="10248" max="10248" width="4" customWidth="1"/>
    <col min="10249" max="10249" width="10.7265625" customWidth="1"/>
    <col min="10250" max="10250" width="3.1796875" customWidth="1"/>
    <col min="10497" max="10497" width="9.7265625" customWidth="1"/>
    <col min="10498" max="10498" width="7.7265625" customWidth="1"/>
    <col min="10499" max="10501" width="10.7265625" customWidth="1"/>
    <col min="10502" max="10502" width="4" customWidth="1"/>
    <col min="10503" max="10503" width="10.7265625" customWidth="1"/>
    <col min="10504" max="10504" width="4" customWidth="1"/>
    <col min="10505" max="10505" width="10.7265625" customWidth="1"/>
    <col min="10506" max="10506" width="3.1796875" customWidth="1"/>
    <col min="10753" max="10753" width="9.7265625" customWidth="1"/>
    <col min="10754" max="10754" width="7.7265625" customWidth="1"/>
    <col min="10755" max="10757" width="10.7265625" customWidth="1"/>
    <col min="10758" max="10758" width="4" customWidth="1"/>
    <col min="10759" max="10759" width="10.7265625" customWidth="1"/>
    <col min="10760" max="10760" width="4" customWidth="1"/>
    <col min="10761" max="10761" width="10.7265625" customWidth="1"/>
    <col min="10762" max="10762" width="3.1796875" customWidth="1"/>
    <col min="11009" max="11009" width="9.7265625" customWidth="1"/>
    <col min="11010" max="11010" width="7.7265625" customWidth="1"/>
    <col min="11011" max="11013" width="10.7265625" customWidth="1"/>
    <col min="11014" max="11014" width="4" customWidth="1"/>
    <col min="11015" max="11015" width="10.7265625" customWidth="1"/>
    <col min="11016" max="11016" width="4" customWidth="1"/>
    <col min="11017" max="11017" width="10.7265625" customWidth="1"/>
    <col min="11018" max="11018" width="3.1796875" customWidth="1"/>
    <col min="11265" max="11265" width="9.7265625" customWidth="1"/>
    <col min="11266" max="11266" width="7.7265625" customWidth="1"/>
    <col min="11267" max="11269" width="10.7265625" customWidth="1"/>
    <col min="11270" max="11270" width="4" customWidth="1"/>
    <col min="11271" max="11271" width="10.7265625" customWidth="1"/>
    <col min="11272" max="11272" width="4" customWidth="1"/>
    <col min="11273" max="11273" width="10.7265625" customWidth="1"/>
    <col min="11274" max="11274" width="3.1796875" customWidth="1"/>
    <col min="11521" max="11521" width="9.7265625" customWidth="1"/>
    <col min="11522" max="11522" width="7.7265625" customWidth="1"/>
    <col min="11523" max="11525" width="10.7265625" customWidth="1"/>
    <col min="11526" max="11526" width="4" customWidth="1"/>
    <col min="11527" max="11527" width="10.7265625" customWidth="1"/>
    <col min="11528" max="11528" width="4" customWidth="1"/>
    <col min="11529" max="11529" width="10.7265625" customWidth="1"/>
    <col min="11530" max="11530" width="3.1796875" customWidth="1"/>
    <col min="11777" max="11777" width="9.7265625" customWidth="1"/>
    <col min="11778" max="11778" width="7.7265625" customWidth="1"/>
    <col min="11779" max="11781" width="10.7265625" customWidth="1"/>
    <col min="11782" max="11782" width="4" customWidth="1"/>
    <col min="11783" max="11783" width="10.7265625" customWidth="1"/>
    <col min="11784" max="11784" width="4" customWidth="1"/>
    <col min="11785" max="11785" width="10.7265625" customWidth="1"/>
    <col min="11786" max="11786" width="3.1796875" customWidth="1"/>
    <col min="12033" max="12033" width="9.7265625" customWidth="1"/>
    <col min="12034" max="12034" width="7.7265625" customWidth="1"/>
    <col min="12035" max="12037" width="10.7265625" customWidth="1"/>
    <col min="12038" max="12038" width="4" customWidth="1"/>
    <col min="12039" max="12039" width="10.7265625" customWidth="1"/>
    <col min="12040" max="12040" width="4" customWidth="1"/>
    <col min="12041" max="12041" width="10.7265625" customWidth="1"/>
    <col min="12042" max="12042" width="3.1796875" customWidth="1"/>
    <col min="12289" max="12289" width="9.7265625" customWidth="1"/>
    <col min="12290" max="12290" width="7.7265625" customWidth="1"/>
    <col min="12291" max="12293" width="10.7265625" customWidth="1"/>
    <col min="12294" max="12294" width="4" customWidth="1"/>
    <col min="12295" max="12295" width="10.7265625" customWidth="1"/>
    <col min="12296" max="12296" width="4" customWidth="1"/>
    <col min="12297" max="12297" width="10.7265625" customWidth="1"/>
    <col min="12298" max="12298" width="3.1796875" customWidth="1"/>
    <col min="12545" max="12545" width="9.7265625" customWidth="1"/>
    <col min="12546" max="12546" width="7.7265625" customWidth="1"/>
    <col min="12547" max="12549" width="10.7265625" customWidth="1"/>
    <col min="12550" max="12550" width="4" customWidth="1"/>
    <col min="12551" max="12551" width="10.7265625" customWidth="1"/>
    <col min="12552" max="12552" width="4" customWidth="1"/>
    <col min="12553" max="12553" width="10.7265625" customWidth="1"/>
    <col min="12554" max="12554" width="3.1796875" customWidth="1"/>
    <col min="12801" max="12801" width="9.7265625" customWidth="1"/>
    <col min="12802" max="12802" width="7.7265625" customWidth="1"/>
    <col min="12803" max="12805" width="10.7265625" customWidth="1"/>
    <col min="12806" max="12806" width="4" customWidth="1"/>
    <col min="12807" max="12807" width="10.7265625" customWidth="1"/>
    <col min="12808" max="12808" width="4" customWidth="1"/>
    <col min="12809" max="12809" width="10.7265625" customWidth="1"/>
    <col min="12810" max="12810" width="3.1796875" customWidth="1"/>
    <col min="13057" max="13057" width="9.7265625" customWidth="1"/>
    <col min="13058" max="13058" width="7.7265625" customWidth="1"/>
    <col min="13059" max="13061" width="10.7265625" customWidth="1"/>
    <col min="13062" max="13062" width="4" customWidth="1"/>
    <col min="13063" max="13063" width="10.7265625" customWidth="1"/>
    <col min="13064" max="13064" width="4" customWidth="1"/>
    <col min="13065" max="13065" width="10.7265625" customWidth="1"/>
    <col min="13066" max="13066" width="3.1796875" customWidth="1"/>
    <col min="13313" max="13313" width="9.7265625" customWidth="1"/>
    <col min="13314" max="13314" width="7.7265625" customWidth="1"/>
    <col min="13315" max="13317" width="10.7265625" customWidth="1"/>
    <col min="13318" max="13318" width="4" customWidth="1"/>
    <col min="13319" max="13319" width="10.7265625" customWidth="1"/>
    <col min="13320" max="13320" width="4" customWidth="1"/>
    <col min="13321" max="13321" width="10.7265625" customWidth="1"/>
    <col min="13322" max="13322" width="3.1796875" customWidth="1"/>
    <col min="13569" max="13569" width="9.7265625" customWidth="1"/>
    <col min="13570" max="13570" width="7.7265625" customWidth="1"/>
    <col min="13571" max="13573" width="10.7265625" customWidth="1"/>
    <col min="13574" max="13574" width="4" customWidth="1"/>
    <col min="13575" max="13575" width="10.7265625" customWidth="1"/>
    <col min="13576" max="13576" width="4" customWidth="1"/>
    <col min="13577" max="13577" width="10.7265625" customWidth="1"/>
    <col min="13578" max="13578" width="3.1796875" customWidth="1"/>
    <col min="13825" max="13825" width="9.7265625" customWidth="1"/>
    <col min="13826" max="13826" width="7.7265625" customWidth="1"/>
    <col min="13827" max="13829" width="10.7265625" customWidth="1"/>
    <col min="13830" max="13830" width="4" customWidth="1"/>
    <col min="13831" max="13831" width="10.7265625" customWidth="1"/>
    <col min="13832" max="13832" width="4" customWidth="1"/>
    <col min="13833" max="13833" width="10.7265625" customWidth="1"/>
    <col min="13834" max="13834" width="3.1796875" customWidth="1"/>
    <col min="14081" max="14081" width="9.7265625" customWidth="1"/>
    <col min="14082" max="14082" width="7.7265625" customWidth="1"/>
    <col min="14083" max="14085" width="10.7265625" customWidth="1"/>
    <col min="14086" max="14086" width="4" customWidth="1"/>
    <col min="14087" max="14087" width="10.7265625" customWidth="1"/>
    <col min="14088" max="14088" width="4" customWidth="1"/>
    <col min="14089" max="14089" width="10.7265625" customWidth="1"/>
    <col min="14090" max="14090" width="3.1796875" customWidth="1"/>
    <col min="14337" max="14337" width="9.7265625" customWidth="1"/>
    <col min="14338" max="14338" width="7.7265625" customWidth="1"/>
    <col min="14339" max="14341" width="10.7265625" customWidth="1"/>
    <col min="14342" max="14342" width="4" customWidth="1"/>
    <col min="14343" max="14343" width="10.7265625" customWidth="1"/>
    <col min="14344" max="14344" width="4" customWidth="1"/>
    <col min="14345" max="14345" width="10.7265625" customWidth="1"/>
    <col min="14346" max="14346" width="3.1796875" customWidth="1"/>
    <col min="14593" max="14593" width="9.7265625" customWidth="1"/>
    <col min="14594" max="14594" width="7.7265625" customWidth="1"/>
    <col min="14595" max="14597" width="10.7265625" customWidth="1"/>
    <col min="14598" max="14598" width="4" customWidth="1"/>
    <col min="14599" max="14599" width="10.7265625" customWidth="1"/>
    <col min="14600" max="14600" width="4" customWidth="1"/>
    <col min="14601" max="14601" width="10.7265625" customWidth="1"/>
    <col min="14602" max="14602" width="3.1796875" customWidth="1"/>
    <col min="14849" max="14849" width="9.7265625" customWidth="1"/>
    <col min="14850" max="14850" width="7.7265625" customWidth="1"/>
    <col min="14851" max="14853" width="10.7265625" customWidth="1"/>
    <col min="14854" max="14854" width="4" customWidth="1"/>
    <col min="14855" max="14855" width="10.7265625" customWidth="1"/>
    <col min="14856" max="14856" width="4" customWidth="1"/>
    <col min="14857" max="14857" width="10.7265625" customWidth="1"/>
    <col min="14858" max="14858" width="3.1796875" customWidth="1"/>
    <col min="15105" max="15105" width="9.7265625" customWidth="1"/>
    <col min="15106" max="15106" width="7.7265625" customWidth="1"/>
    <col min="15107" max="15109" width="10.7265625" customWidth="1"/>
    <col min="15110" max="15110" width="4" customWidth="1"/>
    <col min="15111" max="15111" width="10.7265625" customWidth="1"/>
    <col min="15112" max="15112" width="4" customWidth="1"/>
    <col min="15113" max="15113" width="10.7265625" customWidth="1"/>
    <col min="15114" max="15114" width="3.1796875" customWidth="1"/>
    <col min="15361" max="15361" width="9.7265625" customWidth="1"/>
    <col min="15362" max="15362" width="7.7265625" customWidth="1"/>
    <col min="15363" max="15365" width="10.7265625" customWidth="1"/>
    <col min="15366" max="15366" width="4" customWidth="1"/>
    <col min="15367" max="15367" width="10.7265625" customWidth="1"/>
    <col min="15368" max="15368" width="4" customWidth="1"/>
    <col min="15369" max="15369" width="10.7265625" customWidth="1"/>
    <col min="15370" max="15370" width="3.1796875" customWidth="1"/>
    <col min="15617" max="15617" width="9.7265625" customWidth="1"/>
    <col min="15618" max="15618" width="7.7265625" customWidth="1"/>
    <col min="15619" max="15621" width="10.7265625" customWidth="1"/>
    <col min="15622" max="15622" width="4" customWidth="1"/>
    <col min="15623" max="15623" width="10.7265625" customWidth="1"/>
    <col min="15624" max="15624" width="4" customWidth="1"/>
    <col min="15625" max="15625" width="10.7265625" customWidth="1"/>
    <col min="15626" max="15626" width="3.1796875" customWidth="1"/>
    <col min="15873" max="15873" width="9.7265625" customWidth="1"/>
    <col min="15874" max="15874" width="7.7265625" customWidth="1"/>
    <col min="15875" max="15877" width="10.7265625" customWidth="1"/>
    <col min="15878" max="15878" width="4" customWidth="1"/>
    <col min="15879" max="15879" width="10.7265625" customWidth="1"/>
    <col min="15880" max="15880" width="4" customWidth="1"/>
    <col min="15881" max="15881" width="10.7265625" customWidth="1"/>
    <col min="15882" max="15882" width="3.1796875" customWidth="1"/>
    <col min="16129" max="16129" width="9.7265625" customWidth="1"/>
    <col min="16130" max="16130" width="7.7265625" customWidth="1"/>
    <col min="16131" max="16133" width="10.7265625" customWidth="1"/>
    <col min="16134" max="16134" width="4" customWidth="1"/>
    <col min="16135" max="16135" width="10.7265625" customWidth="1"/>
    <col min="16136" max="16136" width="4" customWidth="1"/>
    <col min="16137" max="16137" width="10.7265625" customWidth="1"/>
    <col min="16138" max="16138" width="3.1796875" customWidth="1"/>
  </cols>
  <sheetData>
    <row r="1" spans="1:231" x14ac:dyDescent="0.35">
      <c r="A1" s="47" t="s">
        <v>103</v>
      </c>
      <c r="B1" s="47"/>
      <c r="C1" s="48"/>
      <c r="D1" s="48"/>
      <c r="E1" s="48"/>
      <c r="F1" s="48"/>
      <c r="G1" s="48"/>
      <c r="H1" s="48"/>
      <c r="I1" s="48"/>
      <c r="J1" s="48"/>
      <c r="K1" s="48"/>
      <c r="L1" s="48"/>
    </row>
    <row r="2" spans="1:231" x14ac:dyDescent="0.35">
      <c r="A2" s="88" t="s">
        <v>292</v>
      </c>
      <c r="B2" s="42"/>
      <c r="C2" s="30"/>
      <c r="D2" s="30"/>
      <c r="E2" s="30"/>
      <c r="F2" s="30"/>
      <c r="G2" s="30"/>
      <c r="H2" s="30"/>
      <c r="I2" s="30"/>
      <c r="J2" s="48"/>
      <c r="K2" s="48"/>
      <c r="L2" s="48"/>
    </row>
    <row r="3" spans="1:231" ht="12.75" customHeight="1" x14ac:dyDescent="0.35">
      <c r="A3" s="31"/>
      <c r="B3" s="31"/>
      <c r="C3" s="43" t="s">
        <v>98</v>
      </c>
      <c r="D3" s="43"/>
      <c r="E3" s="43"/>
      <c r="F3" s="32"/>
      <c r="G3" s="204" t="s">
        <v>99</v>
      </c>
      <c r="H3" s="32"/>
      <c r="I3" s="204" t="s">
        <v>100</v>
      </c>
      <c r="HW3" s="41"/>
    </row>
    <row r="4" spans="1:231" ht="48.75" customHeight="1" x14ac:dyDescent="0.35">
      <c r="A4" s="38"/>
      <c r="B4" s="38"/>
      <c r="C4" s="33" t="s">
        <v>43</v>
      </c>
      <c r="D4" s="44" t="s">
        <v>101</v>
      </c>
      <c r="E4" s="44" t="s">
        <v>102</v>
      </c>
      <c r="F4" s="34"/>
      <c r="G4" s="205"/>
      <c r="H4" s="34"/>
      <c r="I4" s="205"/>
      <c r="HV4" s="41"/>
      <c r="HW4" s="41"/>
    </row>
    <row r="5" spans="1:231" x14ac:dyDescent="0.35">
      <c r="HV5" s="41"/>
      <c r="HW5" s="41"/>
    </row>
    <row r="6" spans="1:231" x14ac:dyDescent="0.35">
      <c r="C6" s="45" t="s">
        <v>5</v>
      </c>
      <c r="HV6" s="41"/>
      <c r="HW6" s="41"/>
    </row>
    <row r="7" spans="1:231" x14ac:dyDescent="0.35">
      <c r="HV7" s="41"/>
      <c r="HW7" s="41"/>
    </row>
    <row r="8" spans="1:231" x14ac:dyDescent="0.35">
      <c r="A8" s="39" t="s">
        <v>1</v>
      </c>
      <c r="C8" s="37">
        <v>250740</v>
      </c>
      <c r="D8" s="37">
        <v>228380</v>
      </c>
      <c r="E8" s="37">
        <v>22370</v>
      </c>
      <c r="F8" s="37"/>
      <c r="G8" s="37">
        <v>34280</v>
      </c>
      <c r="H8" s="37"/>
      <c r="I8" s="37">
        <v>6210</v>
      </c>
      <c r="J8" s="35"/>
      <c r="K8" s="41"/>
      <c r="HV8" s="41"/>
      <c r="HW8" s="41"/>
    </row>
    <row r="9" spans="1:231" x14ac:dyDescent="0.35">
      <c r="C9" s="37"/>
      <c r="D9" s="37"/>
      <c r="E9" s="37"/>
      <c r="F9" s="37"/>
      <c r="G9" s="37"/>
      <c r="H9" s="37"/>
      <c r="I9" s="37"/>
      <c r="K9" s="41"/>
      <c r="HV9" s="41"/>
      <c r="HW9" s="41"/>
    </row>
    <row r="10" spans="1:231" x14ac:dyDescent="0.35">
      <c r="A10" s="39" t="s">
        <v>45</v>
      </c>
      <c r="C10" s="37"/>
      <c r="D10" s="37"/>
      <c r="E10" s="37"/>
      <c r="F10" s="37"/>
      <c r="G10" s="37"/>
      <c r="H10" s="37"/>
      <c r="I10" s="37"/>
      <c r="J10" s="35"/>
      <c r="K10" s="41"/>
      <c r="HV10" s="41"/>
      <c r="HW10" s="41"/>
    </row>
    <row r="11" spans="1:231" x14ac:dyDescent="0.35">
      <c r="A11" s="40" t="s">
        <v>7</v>
      </c>
      <c r="C11" s="37">
        <v>3240</v>
      </c>
      <c r="D11" s="37">
        <v>2800</v>
      </c>
      <c r="E11" s="37">
        <v>440</v>
      </c>
      <c r="F11" s="37"/>
      <c r="G11" s="37">
        <v>150</v>
      </c>
      <c r="H11" s="37"/>
      <c r="I11" s="37">
        <v>30</v>
      </c>
      <c r="J11" s="35"/>
      <c r="K11" s="41"/>
      <c r="HV11" s="41"/>
      <c r="HW11" s="41"/>
    </row>
    <row r="12" spans="1:231" x14ac:dyDescent="0.35">
      <c r="A12" s="40" t="s">
        <v>8</v>
      </c>
      <c r="C12" s="37">
        <v>26780</v>
      </c>
      <c r="D12" s="37">
        <v>23560</v>
      </c>
      <c r="E12" s="37">
        <v>3220</v>
      </c>
      <c r="F12" s="37"/>
      <c r="G12" s="37">
        <v>2120</v>
      </c>
      <c r="H12" s="37"/>
      <c r="I12" s="37">
        <v>320</v>
      </c>
      <c r="J12" s="35"/>
      <c r="K12" s="41"/>
      <c r="HV12" s="41"/>
      <c r="HW12" s="41"/>
    </row>
    <row r="13" spans="1:231" x14ac:dyDescent="0.35">
      <c r="A13" s="40" t="s">
        <v>9</v>
      </c>
      <c r="C13" s="37">
        <v>37440</v>
      </c>
      <c r="D13" s="37">
        <v>34360</v>
      </c>
      <c r="E13" s="37">
        <v>3070</v>
      </c>
      <c r="F13" s="37"/>
      <c r="G13" s="37">
        <v>5250</v>
      </c>
      <c r="H13" s="37"/>
      <c r="I13" s="37">
        <v>610</v>
      </c>
      <c r="J13" s="35"/>
      <c r="K13" s="41"/>
      <c r="HV13" s="41"/>
      <c r="HW13" s="41"/>
    </row>
    <row r="14" spans="1:231" x14ac:dyDescent="0.35">
      <c r="A14" s="40" t="s">
        <v>10</v>
      </c>
      <c r="C14" s="37">
        <v>35470</v>
      </c>
      <c r="D14" s="37">
        <v>33040</v>
      </c>
      <c r="E14" s="37">
        <v>2430</v>
      </c>
      <c r="F14" s="37"/>
      <c r="G14" s="37">
        <v>6050</v>
      </c>
      <c r="H14" s="37"/>
      <c r="I14" s="37">
        <v>700</v>
      </c>
      <c r="J14" s="35"/>
      <c r="K14" s="41"/>
      <c r="HV14" s="41"/>
      <c r="HW14" s="41"/>
    </row>
    <row r="15" spans="1:231" x14ac:dyDescent="0.35">
      <c r="A15" s="40" t="s">
        <v>11</v>
      </c>
      <c r="C15" s="37">
        <v>28140</v>
      </c>
      <c r="D15" s="37">
        <v>26090</v>
      </c>
      <c r="E15" s="37">
        <v>2060</v>
      </c>
      <c r="F15" s="37"/>
      <c r="G15" s="37">
        <v>4450</v>
      </c>
      <c r="H15" s="37"/>
      <c r="I15" s="37">
        <v>720</v>
      </c>
      <c r="J15" s="35"/>
      <c r="K15" s="41"/>
      <c r="HV15" s="41"/>
      <c r="HW15" s="41"/>
    </row>
    <row r="16" spans="1:231" x14ac:dyDescent="0.35">
      <c r="A16" s="40" t="s">
        <v>12</v>
      </c>
      <c r="C16" s="37">
        <v>23740</v>
      </c>
      <c r="D16" s="37">
        <v>21880</v>
      </c>
      <c r="E16" s="37">
        <v>1860</v>
      </c>
      <c r="F16" s="37"/>
      <c r="G16" s="37">
        <v>3310</v>
      </c>
      <c r="H16" s="37"/>
      <c r="I16" s="37">
        <v>700</v>
      </c>
      <c r="J16" s="35"/>
      <c r="K16" s="41"/>
      <c r="HV16" s="41"/>
      <c r="HW16" s="41"/>
    </row>
    <row r="17" spans="1:231" x14ac:dyDescent="0.35">
      <c r="A17" s="40" t="s">
        <v>13</v>
      </c>
      <c r="C17" s="37">
        <v>23970</v>
      </c>
      <c r="D17" s="37">
        <v>21890</v>
      </c>
      <c r="E17" s="37">
        <v>2090</v>
      </c>
      <c r="F17" s="37"/>
      <c r="G17" s="37">
        <v>3040</v>
      </c>
      <c r="H17" s="37"/>
      <c r="I17" s="37">
        <v>730</v>
      </c>
      <c r="J17" s="35"/>
      <c r="K17" s="41"/>
      <c r="HV17" s="41"/>
      <c r="HW17" s="41"/>
    </row>
    <row r="18" spans="1:231" x14ac:dyDescent="0.35">
      <c r="A18" s="40" t="s">
        <v>14</v>
      </c>
      <c r="C18" s="37">
        <v>25360</v>
      </c>
      <c r="D18" s="37">
        <v>22810</v>
      </c>
      <c r="E18" s="37">
        <v>2550</v>
      </c>
      <c r="F18" s="37"/>
      <c r="G18" s="37">
        <v>3400</v>
      </c>
      <c r="H18" s="37"/>
      <c r="I18" s="37">
        <v>780</v>
      </c>
      <c r="J18" s="35"/>
      <c r="K18" s="41"/>
      <c r="HV18" s="41"/>
      <c r="HW18" s="41"/>
    </row>
    <row r="19" spans="1:231" x14ac:dyDescent="0.35">
      <c r="A19" s="40" t="s">
        <v>15</v>
      </c>
      <c r="C19" s="37">
        <v>22690</v>
      </c>
      <c r="D19" s="37">
        <v>20260</v>
      </c>
      <c r="E19" s="37">
        <v>2430</v>
      </c>
      <c r="F19" s="37"/>
      <c r="G19" s="37">
        <v>3180</v>
      </c>
      <c r="H19" s="37"/>
      <c r="I19" s="37">
        <v>740</v>
      </c>
      <c r="J19" s="35"/>
      <c r="K19" s="41"/>
      <c r="HV19" s="41"/>
      <c r="HW19" s="41"/>
    </row>
    <row r="20" spans="1:231" x14ac:dyDescent="0.35">
      <c r="A20" s="40" t="s">
        <v>44</v>
      </c>
      <c r="C20" s="37">
        <v>23930</v>
      </c>
      <c r="D20" s="37">
        <v>21700</v>
      </c>
      <c r="E20" s="37">
        <v>2230</v>
      </c>
      <c r="F20" s="37"/>
      <c r="G20" s="37">
        <v>3330</v>
      </c>
      <c r="H20" s="37"/>
      <c r="I20" s="37">
        <v>880</v>
      </c>
      <c r="J20" s="35"/>
      <c r="K20" s="41"/>
      <c r="HV20" s="41"/>
      <c r="HW20" s="41"/>
    </row>
    <row r="21" spans="1:231" x14ac:dyDescent="0.35">
      <c r="C21" s="37"/>
      <c r="D21" s="37"/>
      <c r="E21" s="37"/>
      <c r="F21" s="37"/>
      <c r="G21" s="37"/>
      <c r="H21" s="37"/>
      <c r="I21" s="37"/>
      <c r="K21" s="41"/>
      <c r="HV21" s="41"/>
      <c r="HW21" s="41"/>
    </row>
    <row r="22" spans="1:231" x14ac:dyDescent="0.35">
      <c r="A22" s="40" t="s">
        <v>16</v>
      </c>
      <c r="C22" s="37">
        <v>46620</v>
      </c>
      <c r="D22" s="37">
        <v>41960</v>
      </c>
      <c r="E22" s="37">
        <v>4650</v>
      </c>
      <c r="F22" s="37"/>
      <c r="G22" s="37">
        <v>6520</v>
      </c>
      <c r="H22" s="37"/>
      <c r="I22" s="37">
        <v>1620</v>
      </c>
      <c r="K22" s="41"/>
      <c r="HV22" s="41"/>
      <c r="HW22" s="41"/>
    </row>
    <row r="23" spans="1:231" x14ac:dyDescent="0.35">
      <c r="C23" s="37"/>
      <c r="D23" s="37"/>
      <c r="E23" s="37"/>
      <c r="F23" s="37"/>
      <c r="G23" s="37"/>
      <c r="H23" s="37"/>
      <c r="I23" s="37"/>
      <c r="J23" s="35"/>
      <c r="K23" s="41"/>
      <c r="HV23" s="41"/>
      <c r="HW23" s="41"/>
    </row>
    <row r="24" spans="1:231" x14ac:dyDescent="0.35">
      <c r="A24" s="40" t="s">
        <v>17</v>
      </c>
      <c r="C24" s="37">
        <v>4530</v>
      </c>
      <c r="D24" s="37">
        <v>4140</v>
      </c>
      <c r="E24" s="37">
        <v>390</v>
      </c>
      <c r="F24" s="37"/>
      <c r="G24" s="37">
        <v>600</v>
      </c>
      <c r="H24" s="37"/>
      <c r="I24" s="37">
        <v>130</v>
      </c>
      <c r="J24" s="35"/>
      <c r="K24" s="41"/>
      <c r="HV24" s="41"/>
      <c r="HW24" s="41"/>
    </row>
    <row r="25" spans="1:231" x14ac:dyDescent="0.35">
      <c r="A25" s="40" t="s">
        <v>18</v>
      </c>
      <c r="C25" s="37">
        <v>4570</v>
      </c>
      <c r="D25" s="37">
        <v>4180</v>
      </c>
      <c r="E25" s="37">
        <v>390</v>
      </c>
      <c r="F25" s="37"/>
      <c r="G25" s="37">
        <v>520</v>
      </c>
      <c r="H25" s="37"/>
      <c r="I25" s="37">
        <v>130</v>
      </c>
      <c r="J25" s="35"/>
      <c r="K25" s="41"/>
      <c r="HV25" s="41"/>
      <c r="HW25" s="41"/>
    </row>
    <row r="26" spans="1:231" x14ac:dyDescent="0.35">
      <c r="A26" s="40" t="s">
        <v>19</v>
      </c>
      <c r="C26" s="37">
        <v>4760</v>
      </c>
      <c r="D26" s="37">
        <v>4360</v>
      </c>
      <c r="E26" s="37">
        <v>400</v>
      </c>
      <c r="F26" s="37"/>
      <c r="G26" s="37">
        <v>580</v>
      </c>
      <c r="H26" s="37"/>
      <c r="I26" s="37">
        <v>150</v>
      </c>
      <c r="J26" s="35"/>
      <c r="K26" s="41"/>
      <c r="HV26" s="41"/>
      <c r="HW26" s="41"/>
    </row>
    <row r="27" spans="1:231" x14ac:dyDescent="0.35">
      <c r="A27" s="40" t="s">
        <v>20</v>
      </c>
      <c r="C27" s="37">
        <v>4990</v>
      </c>
      <c r="D27" s="37">
        <v>4540</v>
      </c>
      <c r="E27" s="37">
        <v>450</v>
      </c>
      <c r="F27" s="37"/>
      <c r="G27" s="37">
        <v>660</v>
      </c>
      <c r="H27" s="37"/>
      <c r="I27" s="37">
        <v>150</v>
      </c>
      <c r="J27" s="35"/>
      <c r="K27" s="41"/>
      <c r="HV27" s="41"/>
      <c r="HW27" s="41"/>
    </row>
    <row r="28" spans="1:231" x14ac:dyDescent="0.35">
      <c r="A28" s="40" t="s">
        <v>21</v>
      </c>
      <c r="C28" s="37">
        <v>5130</v>
      </c>
      <c r="D28" s="37">
        <v>4670</v>
      </c>
      <c r="E28" s="37">
        <v>460</v>
      </c>
      <c r="F28" s="37"/>
      <c r="G28" s="37">
        <v>680</v>
      </c>
      <c r="H28" s="37"/>
      <c r="I28" s="37">
        <v>170</v>
      </c>
      <c r="J28" s="35"/>
      <c r="K28" s="41"/>
      <c r="HV28" s="41"/>
      <c r="HW28" s="41"/>
    </row>
    <row r="29" spans="1:231" x14ac:dyDescent="0.35">
      <c r="A29" s="40" t="s">
        <v>22</v>
      </c>
      <c r="C29" s="37">
        <v>5170</v>
      </c>
      <c r="D29" s="37">
        <v>4670</v>
      </c>
      <c r="E29" s="37">
        <v>500</v>
      </c>
      <c r="F29" s="37"/>
      <c r="G29" s="37">
        <v>730</v>
      </c>
      <c r="H29" s="37"/>
      <c r="I29" s="37">
        <v>140</v>
      </c>
      <c r="J29" s="35"/>
      <c r="K29" s="41"/>
      <c r="HV29" s="41"/>
      <c r="HW29" s="41"/>
    </row>
    <row r="30" spans="1:231" x14ac:dyDescent="0.35">
      <c r="A30" s="40" t="s">
        <v>23</v>
      </c>
      <c r="C30" s="37">
        <v>5390</v>
      </c>
      <c r="D30" s="37">
        <v>4880</v>
      </c>
      <c r="E30" s="37">
        <v>510</v>
      </c>
      <c r="F30" s="37"/>
      <c r="G30" s="37">
        <v>680</v>
      </c>
      <c r="H30" s="37"/>
      <c r="I30" s="37">
        <v>170</v>
      </c>
      <c r="J30" s="35"/>
      <c r="K30" s="41"/>
      <c r="HV30" s="41"/>
      <c r="HW30" s="41"/>
    </row>
    <row r="31" spans="1:231" x14ac:dyDescent="0.35">
      <c r="A31" s="40" t="s">
        <v>24</v>
      </c>
      <c r="C31" s="37">
        <v>5030</v>
      </c>
      <c r="D31" s="37">
        <v>4570</v>
      </c>
      <c r="E31" s="37">
        <v>460</v>
      </c>
      <c r="F31" s="37"/>
      <c r="G31" s="37">
        <v>690</v>
      </c>
      <c r="H31" s="37"/>
      <c r="I31" s="37">
        <v>160</v>
      </c>
      <c r="J31" s="35"/>
      <c r="K31" s="41"/>
      <c r="HV31" s="41"/>
      <c r="HW31" s="41"/>
    </row>
    <row r="32" spans="1:231" x14ac:dyDescent="0.35">
      <c r="A32" s="40" t="s">
        <v>25</v>
      </c>
      <c r="C32" s="37">
        <v>4960</v>
      </c>
      <c r="D32" s="37">
        <v>4430</v>
      </c>
      <c r="E32" s="37">
        <v>530</v>
      </c>
      <c r="F32" s="37"/>
      <c r="G32" s="37">
        <v>660</v>
      </c>
      <c r="H32" s="37"/>
      <c r="I32" s="37">
        <v>160</v>
      </c>
      <c r="J32" s="35"/>
      <c r="K32" s="41"/>
      <c r="HV32" s="41"/>
      <c r="HW32" s="41"/>
    </row>
    <row r="33" spans="1:231" x14ac:dyDescent="0.35">
      <c r="A33" s="40" t="s">
        <v>26</v>
      </c>
      <c r="C33" s="37">
        <v>4800</v>
      </c>
      <c r="D33" s="37">
        <v>4260</v>
      </c>
      <c r="E33" s="37">
        <v>550</v>
      </c>
      <c r="F33" s="37"/>
      <c r="G33" s="37">
        <v>640</v>
      </c>
      <c r="H33" s="37"/>
      <c r="I33" s="37">
        <v>150</v>
      </c>
      <c r="J33" s="35"/>
      <c r="K33" s="41"/>
      <c r="HV33" s="41"/>
      <c r="HW33" s="41"/>
    </row>
    <row r="34" spans="1:231" x14ac:dyDescent="0.35">
      <c r="A34" s="40" t="s">
        <v>27</v>
      </c>
      <c r="C34" s="37">
        <v>4740</v>
      </c>
      <c r="D34" s="37">
        <v>4230</v>
      </c>
      <c r="E34" s="37">
        <v>510</v>
      </c>
      <c r="F34" s="37"/>
      <c r="G34" s="37">
        <v>680</v>
      </c>
      <c r="H34" s="37"/>
      <c r="I34" s="37">
        <v>140</v>
      </c>
      <c r="J34" s="35"/>
      <c r="K34" s="41"/>
      <c r="HV34" s="41"/>
      <c r="HW34" s="41"/>
    </row>
    <row r="35" spans="1:231" x14ac:dyDescent="0.35">
      <c r="A35" s="40" t="s">
        <v>28</v>
      </c>
      <c r="C35" s="37">
        <v>4800</v>
      </c>
      <c r="D35" s="37">
        <v>4300</v>
      </c>
      <c r="E35" s="37">
        <v>510</v>
      </c>
      <c r="F35" s="37"/>
      <c r="G35" s="37">
        <v>660</v>
      </c>
      <c r="H35" s="37"/>
      <c r="I35" s="37">
        <v>150</v>
      </c>
      <c r="J35" s="35"/>
      <c r="K35" s="41"/>
      <c r="HV35" s="41"/>
      <c r="HW35" s="41"/>
    </row>
    <row r="36" spans="1:231" x14ac:dyDescent="0.35">
      <c r="A36" s="40" t="s">
        <v>29</v>
      </c>
      <c r="C36" s="37">
        <v>4570</v>
      </c>
      <c r="D36" s="37">
        <v>4060</v>
      </c>
      <c r="E36" s="37">
        <v>510</v>
      </c>
      <c r="F36" s="37"/>
      <c r="G36" s="37">
        <v>620</v>
      </c>
      <c r="H36" s="37"/>
      <c r="I36" s="37">
        <v>170</v>
      </c>
      <c r="J36" s="35"/>
      <c r="K36" s="41"/>
      <c r="HV36" s="41"/>
      <c r="HW36" s="41"/>
    </row>
    <row r="37" spans="1:231" x14ac:dyDescent="0.35">
      <c r="A37" s="40" t="s">
        <v>30</v>
      </c>
      <c r="C37" s="37">
        <v>4380</v>
      </c>
      <c r="D37" s="37">
        <v>3950</v>
      </c>
      <c r="E37" s="37">
        <v>440</v>
      </c>
      <c r="F37" s="37"/>
      <c r="G37" s="37">
        <v>630</v>
      </c>
      <c r="H37" s="37"/>
      <c r="I37" s="37">
        <v>130</v>
      </c>
      <c r="J37" s="35"/>
      <c r="K37" s="41"/>
      <c r="HV37" s="41"/>
      <c r="HW37" s="41"/>
    </row>
    <row r="38" spans="1:231" x14ac:dyDescent="0.35">
      <c r="A38" s="40" t="s">
        <v>31</v>
      </c>
      <c r="C38" s="37">
        <v>4190</v>
      </c>
      <c r="D38" s="37">
        <v>3720</v>
      </c>
      <c r="E38" s="37">
        <v>470</v>
      </c>
      <c r="F38" s="37"/>
      <c r="G38" s="37">
        <v>580</v>
      </c>
      <c r="H38" s="37"/>
      <c r="I38" s="37">
        <v>150</v>
      </c>
      <c r="J38" s="35"/>
      <c r="K38" s="41"/>
      <c r="HV38" s="41"/>
      <c r="HW38" s="41"/>
    </row>
    <row r="39" spans="1:231" x14ac:dyDescent="0.35">
      <c r="A39" s="40" t="s">
        <v>32</v>
      </c>
      <c r="C39" s="37">
        <v>4100</v>
      </c>
      <c r="D39" s="37">
        <v>3670</v>
      </c>
      <c r="E39" s="37">
        <v>430</v>
      </c>
      <c r="F39" s="37"/>
      <c r="G39" s="37">
        <v>600</v>
      </c>
      <c r="H39" s="37"/>
      <c r="I39" s="37">
        <v>150</v>
      </c>
      <c r="J39" s="35"/>
      <c r="K39" s="41"/>
      <c r="HV39" s="41"/>
      <c r="HW39" s="41"/>
    </row>
    <row r="40" spans="1:231" x14ac:dyDescent="0.35">
      <c r="A40" s="40" t="s">
        <v>33</v>
      </c>
      <c r="C40" s="37">
        <v>3980</v>
      </c>
      <c r="D40" s="37">
        <v>3550</v>
      </c>
      <c r="E40" s="37">
        <v>430</v>
      </c>
      <c r="F40" s="37"/>
      <c r="G40" s="37">
        <v>590</v>
      </c>
      <c r="H40" s="37"/>
      <c r="I40" s="37">
        <v>150</v>
      </c>
      <c r="J40" s="35"/>
      <c r="K40" s="41"/>
      <c r="HV40" s="41"/>
      <c r="HW40" s="41"/>
    </row>
    <row r="41" spans="1:231" x14ac:dyDescent="0.35">
      <c r="A41" s="40" t="s">
        <v>34</v>
      </c>
      <c r="C41" s="37">
        <v>3950</v>
      </c>
      <c r="D41" s="37">
        <v>3550</v>
      </c>
      <c r="E41" s="37">
        <v>400</v>
      </c>
      <c r="F41" s="37"/>
      <c r="G41" s="37">
        <v>560</v>
      </c>
      <c r="H41" s="37"/>
      <c r="I41" s="37">
        <v>130</v>
      </c>
      <c r="J41" s="35"/>
      <c r="K41" s="41"/>
      <c r="HV41" s="41"/>
      <c r="HW41" s="41"/>
    </row>
    <row r="42" spans="1:231" x14ac:dyDescent="0.35">
      <c r="A42" s="40" t="s">
        <v>35</v>
      </c>
      <c r="C42" s="37">
        <v>3820</v>
      </c>
      <c r="D42" s="37">
        <v>3460</v>
      </c>
      <c r="E42" s="37">
        <v>350</v>
      </c>
      <c r="F42" s="37"/>
      <c r="G42" s="37">
        <v>530</v>
      </c>
      <c r="H42" s="37"/>
      <c r="I42" s="37">
        <v>140</v>
      </c>
      <c r="J42" s="35"/>
      <c r="K42" s="41"/>
      <c r="HV42" s="41"/>
      <c r="HW42" s="41"/>
    </row>
    <row r="43" spans="1:231" x14ac:dyDescent="0.35">
      <c r="A43" s="40" t="s">
        <v>36</v>
      </c>
      <c r="C43" s="37">
        <v>4020</v>
      </c>
      <c r="D43" s="37">
        <v>3720</v>
      </c>
      <c r="E43" s="37">
        <v>300</v>
      </c>
      <c r="F43" s="37"/>
      <c r="G43" s="37">
        <v>490</v>
      </c>
      <c r="H43" s="37"/>
      <c r="I43" s="37">
        <v>140</v>
      </c>
      <c r="J43" s="35"/>
      <c r="K43" s="41"/>
      <c r="HV43" s="41"/>
      <c r="HW43" s="41"/>
    </row>
    <row r="44" spans="1:231" ht="11.25" customHeight="1" x14ac:dyDescent="0.35">
      <c r="A44" s="40" t="s">
        <v>37</v>
      </c>
      <c r="C44" s="37">
        <v>4070</v>
      </c>
      <c r="D44" s="37">
        <v>3760</v>
      </c>
      <c r="E44" s="37">
        <v>310</v>
      </c>
      <c r="F44" s="37"/>
      <c r="G44" s="37">
        <v>580</v>
      </c>
      <c r="H44" s="37"/>
      <c r="I44" s="37">
        <v>180</v>
      </c>
    </row>
    <row r="45" spans="1:231" x14ac:dyDescent="0.35">
      <c r="A45" s="36"/>
      <c r="B45" s="36"/>
      <c r="C45" s="36"/>
      <c r="D45" s="36"/>
      <c r="E45" s="36"/>
      <c r="F45" s="36"/>
      <c r="G45" s="36"/>
      <c r="H45" s="36"/>
      <c r="I45" s="36"/>
      <c r="HV45" s="41"/>
      <c r="HW45" s="41"/>
    </row>
    <row r="46" spans="1:231" ht="14.5" customHeight="1" x14ac:dyDescent="0.35">
      <c r="A46" s="40" t="s">
        <v>38</v>
      </c>
      <c r="B46" s="46"/>
      <c r="C46" s="46"/>
      <c r="D46" s="46"/>
      <c r="E46" s="46"/>
      <c r="F46" s="46"/>
      <c r="G46" s="46"/>
      <c r="H46" s="46"/>
      <c r="I46" s="46"/>
      <c r="HV46" s="41"/>
      <c r="HW46" s="41"/>
    </row>
    <row r="47" spans="1:231" ht="14.5" customHeight="1" x14ac:dyDescent="0.35">
      <c r="A47" s="40" t="s">
        <v>104</v>
      </c>
      <c r="B47" s="40"/>
      <c r="C47" s="41"/>
      <c r="D47" s="41"/>
      <c r="E47" s="41"/>
      <c r="F47" s="41"/>
      <c r="G47" s="41"/>
      <c r="H47" s="41"/>
    </row>
    <row r="48" spans="1:231" ht="14.5" customHeight="1" x14ac:dyDescent="0.35">
      <c r="A48" s="40" t="s">
        <v>41</v>
      </c>
    </row>
    <row r="49" spans="1:1" ht="14.5" customHeight="1" x14ac:dyDescent="0.35">
      <c r="A49" s="40" t="s">
        <v>42</v>
      </c>
    </row>
  </sheetData>
  <mergeCells count="2">
    <mergeCell ref="G3:G4"/>
    <mergeCell ref="I3:I4"/>
  </mergeCells>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W50"/>
  <sheetViews>
    <sheetView showGridLines="0" zoomScaleNormal="100" workbookViewId="0"/>
  </sheetViews>
  <sheetFormatPr defaultColWidth="10.7265625" defaultRowHeight="14.5" x14ac:dyDescent="0.35"/>
  <cols>
    <col min="1" max="1" width="9.7265625" customWidth="1"/>
    <col min="2" max="2" width="7.7265625" customWidth="1"/>
    <col min="3" max="5" width="10.7265625" customWidth="1"/>
    <col min="6" max="6" width="4" customWidth="1"/>
    <col min="7" max="7" width="10.7265625" customWidth="1"/>
    <col min="8" max="8" width="4" customWidth="1"/>
    <col min="9" max="9" width="10.7265625" customWidth="1"/>
    <col min="10" max="10" width="3.1796875" customWidth="1"/>
    <col min="257" max="257" width="9.7265625" customWidth="1"/>
    <col min="258" max="258" width="7.7265625" customWidth="1"/>
    <col min="259" max="261" width="10.7265625" customWidth="1"/>
    <col min="262" max="262" width="4" customWidth="1"/>
    <col min="263" max="263" width="10.7265625" customWidth="1"/>
    <col min="264" max="264" width="4" customWidth="1"/>
    <col min="265" max="265" width="10.7265625" customWidth="1"/>
    <col min="266" max="266" width="3.1796875" customWidth="1"/>
    <col min="513" max="513" width="9.7265625" customWidth="1"/>
    <col min="514" max="514" width="7.7265625" customWidth="1"/>
    <col min="515" max="517" width="10.7265625" customWidth="1"/>
    <col min="518" max="518" width="4" customWidth="1"/>
    <col min="519" max="519" width="10.7265625" customWidth="1"/>
    <col min="520" max="520" width="4" customWidth="1"/>
    <col min="521" max="521" width="10.7265625" customWidth="1"/>
    <col min="522" max="522" width="3.1796875" customWidth="1"/>
    <col min="769" max="769" width="9.7265625" customWidth="1"/>
    <col min="770" max="770" width="7.7265625" customWidth="1"/>
    <col min="771" max="773" width="10.7265625" customWidth="1"/>
    <col min="774" max="774" width="4" customWidth="1"/>
    <col min="775" max="775" width="10.7265625" customWidth="1"/>
    <col min="776" max="776" width="4" customWidth="1"/>
    <col min="777" max="777" width="10.7265625" customWidth="1"/>
    <col min="778" max="778" width="3.1796875" customWidth="1"/>
    <col min="1025" max="1025" width="9.7265625" customWidth="1"/>
    <col min="1026" max="1026" width="7.7265625" customWidth="1"/>
    <col min="1027" max="1029" width="10.7265625" customWidth="1"/>
    <col min="1030" max="1030" width="4" customWidth="1"/>
    <col min="1031" max="1031" width="10.7265625" customWidth="1"/>
    <col min="1032" max="1032" width="4" customWidth="1"/>
    <col min="1033" max="1033" width="10.7265625" customWidth="1"/>
    <col min="1034" max="1034" width="3.1796875" customWidth="1"/>
    <col min="1281" max="1281" width="9.7265625" customWidth="1"/>
    <col min="1282" max="1282" width="7.7265625" customWidth="1"/>
    <col min="1283" max="1285" width="10.7265625" customWidth="1"/>
    <col min="1286" max="1286" width="4" customWidth="1"/>
    <col min="1287" max="1287" width="10.7265625" customWidth="1"/>
    <col min="1288" max="1288" width="4" customWidth="1"/>
    <col min="1289" max="1289" width="10.7265625" customWidth="1"/>
    <col min="1290" max="1290" width="3.1796875" customWidth="1"/>
    <col min="1537" max="1537" width="9.7265625" customWidth="1"/>
    <col min="1538" max="1538" width="7.7265625" customWidth="1"/>
    <col min="1539" max="1541" width="10.7265625" customWidth="1"/>
    <col min="1542" max="1542" width="4" customWidth="1"/>
    <col min="1543" max="1543" width="10.7265625" customWidth="1"/>
    <col min="1544" max="1544" width="4" customWidth="1"/>
    <col min="1545" max="1545" width="10.7265625" customWidth="1"/>
    <col min="1546" max="1546" width="3.1796875" customWidth="1"/>
    <col min="1793" max="1793" width="9.7265625" customWidth="1"/>
    <col min="1794" max="1794" width="7.7265625" customWidth="1"/>
    <col min="1795" max="1797" width="10.7265625" customWidth="1"/>
    <col min="1798" max="1798" width="4" customWidth="1"/>
    <col min="1799" max="1799" width="10.7265625" customWidth="1"/>
    <col min="1800" max="1800" width="4" customWidth="1"/>
    <col min="1801" max="1801" width="10.7265625" customWidth="1"/>
    <col min="1802" max="1802" width="3.1796875" customWidth="1"/>
    <col min="2049" max="2049" width="9.7265625" customWidth="1"/>
    <col min="2050" max="2050" width="7.7265625" customWidth="1"/>
    <col min="2051" max="2053" width="10.7265625" customWidth="1"/>
    <col min="2054" max="2054" width="4" customWidth="1"/>
    <col min="2055" max="2055" width="10.7265625" customWidth="1"/>
    <col min="2056" max="2056" width="4" customWidth="1"/>
    <col min="2057" max="2057" width="10.7265625" customWidth="1"/>
    <col min="2058" max="2058" width="3.1796875" customWidth="1"/>
    <col min="2305" max="2305" width="9.7265625" customWidth="1"/>
    <col min="2306" max="2306" width="7.7265625" customWidth="1"/>
    <col min="2307" max="2309" width="10.7265625" customWidth="1"/>
    <col min="2310" max="2310" width="4" customWidth="1"/>
    <col min="2311" max="2311" width="10.7265625" customWidth="1"/>
    <col min="2312" max="2312" width="4" customWidth="1"/>
    <col min="2313" max="2313" width="10.7265625" customWidth="1"/>
    <col min="2314" max="2314" width="3.1796875" customWidth="1"/>
    <col min="2561" max="2561" width="9.7265625" customWidth="1"/>
    <col min="2562" max="2562" width="7.7265625" customWidth="1"/>
    <col min="2563" max="2565" width="10.7265625" customWidth="1"/>
    <col min="2566" max="2566" width="4" customWidth="1"/>
    <col min="2567" max="2567" width="10.7265625" customWidth="1"/>
    <col min="2568" max="2568" width="4" customWidth="1"/>
    <col min="2569" max="2569" width="10.7265625" customWidth="1"/>
    <col min="2570" max="2570" width="3.1796875" customWidth="1"/>
    <col min="2817" max="2817" width="9.7265625" customWidth="1"/>
    <col min="2818" max="2818" width="7.7265625" customWidth="1"/>
    <col min="2819" max="2821" width="10.7265625" customWidth="1"/>
    <col min="2822" max="2822" width="4" customWidth="1"/>
    <col min="2823" max="2823" width="10.7265625" customWidth="1"/>
    <col min="2824" max="2824" width="4" customWidth="1"/>
    <col min="2825" max="2825" width="10.7265625" customWidth="1"/>
    <col min="2826" max="2826" width="3.1796875" customWidth="1"/>
    <col min="3073" max="3073" width="9.7265625" customWidth="1"/>
    <col min="3074" max="3074" width="7.7265625" customWidth="1"/>
    <col min="3075" max="3077" width="10.7265625" customWidth="1"/>
    <col min="3078" max="3078" width="4" customWidth="1"/>
    <col min="3079" max="3079" width="10.7265625" customWidth="1"/>
    <col min="3080" max="3080" width="4" customWidth="1"/>
    <col min="3081" max="3081" width="10.7265625" customWidth="1"/>
    <col min="3082" max="3082" width="3.1796875" customWidth="1"/>
    <col min="3329" max="3329" width="9.7265625" customWidth="1"/>
    <col min="3330" max="3330" width="7.7265625" customWidth="1"/>
    <col min="3331" max="3333" width="10.7265625" customWidth="1"/>
    <col min="3334" max="3334" width="4" customWidth="1"/>
    <col min="3335" max="3335" width="10.7265625" customWidth="1"/>
    <col min="3336" max="3336" width="4" customWidth="1"/>
    <col min="3337" max="3337" width="10.7265625" customWidth="1"/>
    <col min="3338" max="3338" width="3.1796875" customWidth="1"/>
    <col min="3585" max="3585" width="9.7265625" customWidth="1"/>
    <col min="3586" max="3586" width="7.7265625" customWidth="1"/>
    <col min="3587" max="3589" width="10.7265625" customWidth="1"/>
    <col min="3590" max="3590" width="4" customWidth="1"/>
    <col min="3591" max="3591" width="10.7265625" customWidth="1"/>
    <col min="3592" max="3592" width="4" customWidth="1"/>
    <col min="3593" max="3593" width="10.7265625" customWidth="1"/>
    <col min="3594" max="3594" width="3.1796875" customWidth="1"/>
    <col min="3841" max="3841" width="9.7265625" customWidth="1"/>
    <col min="3842" max="3842" width="7.7265625" customWidth="1"/>
    <col min="3843" max="3845" width="10.7265625" customWidth="1"/>
    <col min="3846" max="3846" width="4" customWidth="1"/>
    <col min="3847" max="3847" width="10.7265625" customWidth="1"/>
    <col min="3848" max="3848" width="4" customWidth="1"/>
    <col min="3849" max="3849" width="10.7265625" customWidth="1"/>
    <col min="3850" max="3850" width="3.1796875" customWidth="1"/>
    <col min="4097" max="4097" width="9.7265625" customWidth="1"/>
    <col min="4098" max="4098" width="7.7265625" customWidth="1"/>
    <col min="4099" max="4101" width="10.7265625" customWidth="1"/>
    <col min="4102" max="4102" width="4" customWidth="1"/>
    <col min="4103" max="4103" width="10.7265625" customWidth="1"/>
    <col min="4104" max="4104" width="4" customWidth="1"/>
    <col min="4105" max="4105" width="10.7265625" customWidth="1"/>
    <col min="4106" max="4106" width="3.1796875" customWidth="1"/>
    <col min="4353" max="4353" width="9.7265625" customWidth="1"/>
    <col min="4354" max="4354" width="7.7265625" customWidth="1"/>
    <col min="4355" max="4357" width="10.7265625" customWidth="1"/>
    <col min="4358" max="4358" width="4" customWidth="1"/>
    <col min="4359" max="4359" width="10.7265625" customWidth="1"/>
    <col min="4360" max="4360" width="4" customWidth="1"/>
    <col min="4361" max="4361" width="10.7265625" customWidth="1"/>
    <col min="4362" max="4362" width="3.1796875" customWidth="1"/>
    <col min="4609" max="4609" width="9.7265625" customWidth="1"/>
    <col min="4610" max="4610" width="7.7265625" customWidth="1"/>
    <col min="4611" max="4613" width="10.7265625" customWidth="1"/>
    <col min="4614" max="4614" width="4" customWidth="1"/>
    <col min="4615" max="4615" width="10.7265625" customWidth="1"/>
    <col min="4616" max="4616" width="4" customWidth="1"/>
    <col min="4617" max="4617" width="10.7265625" customWidth="1"/>
    <col min="4618" max="4618" width="3.1796875" customWidth="1"/>
    <col min="4865" max="4865" width="9.7265625" customWidth="1"/>
    <col min="4866" max="4866" width="7.7265625" customWidth="1"/>
    <col min="4867" max="4869" width="10.7265625" customWidth="1"/>
    <col min="4870" max="4870" width="4" customWidth="1"/>
    <col min="4871" max="4871" width="10.7265625" customWidth="1"/>
    <col min="4872" max="4872" width="4" customWidth="1"/>
    <col min="4873" max="4873" width="10.7265625" customWidth="1"/>
    <col min="4874" max="4874" width="3.1796875" customWidth="1"/>
    <col min="5121" max="5121" width="9.7265625" customWidth="1"/>
    <col min="5122" max="5122" width="7.7265625" customWidth="1"/>
    <col min="5123" max="5125" width="10.7265625" customWidth="1"/>
    <col min="5126" max="5126" width="4" customWidth="1"/>
    <col min="5127" max="5127" width="10.7265625" customWidth="1"/>
    <col min="5128" max="5128" width="4" customWidth="1"/>
    <col min="5129" max="5129" width="10.7265625" customWidth="1"/>
    <col min="5130" max="5130" width="3.1796875" customWidth="1"/>
    <col min="5377" max="5377" width="9.7265625" customWidth="1"/>
    <col min="5378" max="5378" width="7.7265625" customWidth="1"/>
    <col min="5379" max="5381" width="10.7265625" customWidth="1"/>
    <col min="5382" max="5382" width="4" customWidth="1"/>
    <col min="5383" max="5383" width="10.7265625" customWidth="1"/>
    <col min="5384" max="5384" width="4" customWidth="1"/>
    <col min="5385" max="5385" width="10.7265625" customWidth="1"/>
    <col min="5386" max="5386" width="3.1796875" customWidth="1"/>
    <col min="5633" max="5633" width="9.7265625" customWidth="1"/>
    <col min="5634" max="5634" width="7.7265625" customWidth="1"/>
    <col min="5635" max="5637" width="10.7265625" customWidth="1"/>
    <col min="5638" max="5638" width="4" customWidth="1"/>
    <col min="5639" max="5639" width="10.7265625" customWidth="1"/>
    <col min="5640" max="5640" width="4" customWidth="1"/>
    <col min="5641" max="5641" width="10.7265625" customWidth="1"/>
    <col min="5642" max="5642" width="3.1796875" customWidth="1"/>
    <col min="5889" max="5889" width="9.7265625" customWidth="1"/>
    <col min="5890" max="5890" width="7.7265625" customWidth="1"/>
    <col min="5891" max="5893" width="10.7265625" customWidth="1"/>
    <col min="5894" max="5894" width="4" customWidth="1"/>
    <col min="5895" max="5895" width="10.7265625" customWidth="1"/>
    <col min="5896" max="5896" width="4" customWidth="1"/>
    <col min="5897" max="5897" width="10.7265625" customWidth="1"/>
    <col min="5898" max="5898" width="3.1796875" customWidth="1"/>
    <col min="6145" max="6145" width="9.7265625" customWidth="1"/>
    <col min="6146" max="6146" width="7.7265625" customWidth="1"/>
    <col min="6147" max="6149" width="10.7265625" customWidth="1"/>
    <col min="6150" max="6150" width="4" customWidth="1"/>
    <col min="6151" max="6151" width="10.7265625" customWidth="1"/>
    <col min="6152" max="6152" width="4" customWidth="1"/>
    <col min="6153" max="6153" width="10.7265625" customWidth="1"/>
    <col min="6154" max="6154" width="3.1796875" customWidth="1"/>
    <col min="6401" max="6401" width="9.7265625" customWidth="1"/>
    <col min="6402" max="6402" width="7.7265625" customWidth="1"/>
    <col min="6403" max="6405" width="10.7265625" customWidth="1"/>
    <col min="6406" max="6406" width="4" customWidth="1"/>
    <col min="6407" max="6407" width="10.7265625" customWidth="1"/>
    <col min="6408" max="6408" width="4" customWidth="1"/>
    <col min="6409" max="6409" width="10.7265625" customWidth="1"/>
    <col min="6410" max="6410" width="3.1796875" customWidth="1"/>
    <col min="6657" max="6657" width="9.7265625" customWidth="1"/>
    <col min="6658" max="6658" width="7.7265625" customWidth="1"/>
    <col min="6659" max="6661" width="10.7265625" customWidth="1"/>
    <col min="6662" max="6662" width="4" customWidth="1"/>
    <col min="6663" max="6663" width="10.7265625" customWidth="1"/>
    <col min="6664" max="6664" width="4" customWidth="1"/>
    <col min="6665" max="6665" width="10.7265625" customWidth="1"/>
    <col min="6666" max="6666" width="3.1796875" customWidth="1"/>
    <col min="6913" max="6913" width="9.7265625" customWidth="1"/>
    <col min="6914" max="6914" width="7.7265625" customWidth="1"/>
    <col min="6915" max="6917" width="10.7265625" customWidth="1"/>
    <col min="6918" max="6918" width="4" customWidth="1"/>
    <col min="6919" max="6919" width="10.7265625" customWidth="1"/>
    <col min="6920" max="6920" width="4" customWidth="1"/>
    <col min="6921" max="6921" width="10.7265625" customWidth="1"/>
    <col min="6922" max="6922" width="3.1796875" customWidth="1"/>
    <col min="7169" max="7169" width="9.7265625" customWidth="1"/>
    <col min="7170" max="7170" width="7.7265625" customWidth="1"/>
    <col min="7171" max="7173" width="10.7265625" customWidth="1"/>
    <col min="7174" max="7174" width="4" customWidth="1"/>
    <col min="7175" max="7175" width="10.7265625" customWidth="1"/>
    <col min="7176" max="7176" width="4" customWidth="1"/>
    <col min="7177" max="7177" width="10.7265625" customWidth="1"/>
    <col min="7178" max="7178" width="3.1796875" customWidth="1"/>
    <col min="7425" max="7425" width="9.7265625" customWidth="1"/>
    <col min="7426" max="7426" width="7.7265625" customWidth="1"/>
    <col min="7427" max="7429" width="10.7265625" customWidth="1"/>
    <col min="7430" max="7430" width="4" customWidth="1"/>
    <col min="7431" max="7431" width="10.7265625" customWidth="1"/>
    <col min="7432" max="7432" width="4" customWidth="1"/>
    <col min="7433" max="7433" width="10.7265625" customWidth="1"/>
    <col min="7434" max="7434" width="3.1796875" customWidth="1"/>
    <col min="7681" max="7681" width="9.7265625" customWidth="1"/>
    <col min="7682" max="7682" width="7.7265625" customWidth="1"/>
    <col min="7683" max="7685" width="10.7265625" customWidth="1"/>
    <col min="7686" max="7686" width="4" customWidth="1"/>
    <col min="7687" max="7687" width="10.7265625" customWidth="1"/>
    <col min="7688" max="7688" width="4" customWidth="1"/>
    <col min="7689" max="7689" width="10.7265625" customWidth="1"/>
    <col min="7690" max="7690" width="3.1796875" customWidth="1"/>
    <col min="7937" max="7937" width="9.7265625" customWidth="1"/>
    <col min="7938" max="7938" width="7.7265625" customWidth="1"/>
    <col min="7939" max="7941" width="10.7265625" customWidth="1"/>
    <col min="7942" max="7942" width="4" customWidth="1"/>
    <col min="7943" max="7943" width="10.7265625" customWidth="1"/>
    <col min="7944" max="7944" width="4" customWidth="1"/>
    <col min="7945" max="7945" width="10.7265625" customWidth="1"/>
    <col min="7946" max="7946" width="3.1796875" customWidth="1"/>
    <col min="8193" max="8193" width="9.7265625" customWidth="1"/>
    <col min="8194" max="8194" width="7.7265625" customWidth="1"/>
    <col min="8195" max="8197" width="10.7265625" customWidth="1"/>
    <col min="8198" max="8198" width="4" customWidth="1"/>
    <col min="8199" max="8199" width="10.7265625" customWidth="1"/>
    <col min="8200" max="8200" width="4" customWidth="1"/>
    <col min="8201" max="8201" width="10.7265625" customWidth="1"/>
    <col min="8202" max="8202" width="3.1796875" customWidth="1"/>
    <col min="8449" max="8449" width="9.7265625" customWidth="1"/>
    <col min="8450" max="8450" width="7.7265625" customWidth="1"/>
    <col min="8451" max="8453" width="10.7265625" customWidth="1"/>
    <col min="8454" max="8454" width="4" customWidth="1"/>
    <col min="8455" max="8455" width="10.7265625" customWidth="1"/>
    <col min="8456" max="8456" width="4" customWidth="1"/>
    <col min="8457" max="8457" width="10.7265625" customWidth="1"/>
    <col min="8458" max="8458" width="3.1796875" customWidth="1"/>
    <col min="8705" max="8705" width="9.7265625" customWidth="1"/>
    <col min="8706" max="8706" width="7.7265625" customWidth="1"/>
    <col min="8707" max="8709" width="10.7265625" customWidth="1"/>
    <col min="8710" max="8710" width="4" customWidth="1"/>
    <col min="8711" max="8711" width="10.7265625" customWidth="1"/>
    <col min="8712" max="8712" width="4" customWidth="1"/>
    <col min="8713" max="8713" width="10.7265625" customWidth="1"/>
    <col min="8714" max="8714" width="3.1796875" customWidth="1"/>
    <col min="8961" max="8961" width="9.7265625" customWidth="1"/>
    <col min="8962" max="8962" width="7.7265625" customWidth="1"/>
    <col min="8963" max="8965" width="10.7265625" customWidth="1"/>
    <col min="8966" max="8966" width="4" customWidth="1"/>
    <col min="8967" max="8967" width="10.7265625" customWidth="1"/>
    <col min="8968" max="8968" width="4" customWidth="1"/>
    <col min="8969" max="8969" width="10.7265625" customWidth="1"/>
    <col min="8970" max="8970" width="3.1796875" customWidth="1"/>
    <col min="9217" max="9217" width="9.7265625" customWidth="1"/>
    <col min="9218" max="9218" width="7.7265625" customWidth="1"/>
    <col min="9219" max="9221" width="10.7265625" customWidth="1"/>
    <col min="9222" max="9222" width="4" customWidth="1"/>
    <col min="9223" max="9223" width="10.7265625" customWidth="1"/>
    <col min="9224" max="9224" width="4" customWidth="1"/>
    <col min="9225" max="9225" width="10.7265625" customWidth="1"/>
    <col min="9226" max="9226" width="3.1796875" customWidth="1"/>
    <col min="9473" max="9473" width="9.7265625" customWidth="1"/>
    <col min="9474" max="9474" width="7.7265625" customWidth="1"/>
    <col min="9475" max="9477" width="10.7265625" customWidth="1"/>
    <col min="9478" max="9478" width="4" customWidth="1"/>
    <col min="9479" max="9479" width="10.7265625" customWidth="1"/>
    <col min="9480" max="9480" width="4" customWidth="1"/>
    <col min="9481" max="9481" width="10.7265625" customWidth="1"/>
    <col min="9482" max="9482" width="3.1796875" customWidth="1"/>
    <col min="9729" max="9729" width="9.7265625" customWidth="1"/>
    <col min="9730" max="9730" width="7.7265625" customWidth="1"/>
    <col min="9731" max="9733" width="10.7265625" customWidth="1"/>
    <col min="9734" max="9734" width="4" customWidth="1"/>
    <col min="9735" max="9735" width="10.7265625" customWidth="1"/>
    <col min="9736" max="9736" width="4" customWidth="1"/>
    <col min="9737" max="9737" width="10.7265625" customWidth="1"/>
    <col min="9738" max="9738" width="3.1796875" customWidth="1"/>
    <col min="9985" max="9985" width="9.7265625" customWidth="1"/>
    <col min="9986" max="9986" width="7.7265625" customWidth="1"/>
    <col min="9987" max="9989" width="10.7265625" customWidth="1"/>
    <col min="9990" max="9990" width="4" customWidth="1"/>
    <col min="9991" max="9991" width="10.7265625" customWidth="1"/>
    <col min="9992" max="9992" width="4" customWidth="1"/>
    <col min="9993" max="9993" width="10.7265625" customWidth="1"/>
    <col min="9994" max="9994" width="3.1796875" customWidth="1"/>
    <col min="10241" max="10241" width="9.7265625" customWidth="1"/>
    <col min="10242" max="10242" width="7.7265625" customWidth="1"/>
    <col min="10243" max="10245" width="10.7265625" customWidth="1"/>
    <col min="10246" max="10246" width="4" customWidth="1"/>
    <col min="10247" max="10247" width="10.7265625" customWidth="1"/>
    <col min="10248" max="10248" width="4" customWidth="1"/>
    <col min="10249" max="10249" width="10.7265625" customWidth="1"/>
    <col min="10250" max="10250" width="3.1796875" customWidth="1"/>
    <col min="10497" max="10497" width="9.7265625" customWidth="1"/>
    <col min="10498" max="10498" width="7.7265625" customWidth="1"/>
    <col min="10499" max="10501" width="10.7265625" customWidth="1"/>
    <col min="10502" max="10502" width="4" customWidth="1"/>
    <col min="10503" max="10503" width="10.7265625" customWidth="1"/>
    <col min="10504" max="10504" width="4" customWidth="1"/>
    <col min="10505" max="10505" width="10.7265625" customWidth="1"/>
    <col min="10506" max="10506" width="3.1796875" customWidth="1"/>
    <col min="10753" max="10753" width="9.7265625" customWidth="1"/>
    <col min="10754" max="10754" width="7.7265625" customWidth="1"/>
    <col min="10755" max="10757" width="10.7265625" customWidth="1"/>
    <col min="10758" max="10758" width="4" customWidth="1"/>
    <col min="10759" max="10759" width="10.7265625" customWidth="1"/>
    <col min="10760" max="10760" width="4" customWidth="1"/>
    <col min="10761" max="10761" width="10.7265625" customWidth="1"/>
    <col min="10762" max="10762" width="3.1796875" customWidth="1"/>
    <col min="11009" max="11009" width="9.7265625" customWidth="1"/>
    <col min="11010" max="11010" width="7.7265625" customWidth="1"/>
    <col min="11011" max="11013" width="10.7265625" customWidth="1"/>
    <col min="11014" max="11014" width="4" customWidth="1"/>
    <col min="11015" max="11015" width="10.7265625" customWidth="1"/>
    <col min="11016" max="11016" width="4" customWidth="1"/>
    <col min="11017" max="11017" width="10.7265625" customWidth="1"/>
    <col min="11018" max="11018" width="3.1796875" customWidth="1"/>
    <col min="11265" max="11265" width="9.7265625" customWidth="1"/>
    <col min="11266" max="11266" width="7.7265625" customWidth="1"/>
    <col min="11267" max="11269" width="10.7265625" customWidth="1"/>
    <col min="11270" max="11270" width="4" customWidth="1"/>
    <col min="11271" max="11271" width="10.7265625" customWidth="1"/>
    <col min="11272" max="11272" width="4" customWidth="1"/>
    <col min="11273" max="11273" width="10.7265625" customWidth="1"/>
    <col min="11274" max="11274" width="3.1796875" customWidth="1"/>
    <col min="11521" max="11521" width="9.7265625" customWidth="1"/>
    <col min="11522" max="11522" width="7.7265625" customWidth="1"/>
    <col min="11523" max="11525" width="10.7265625" customWidth="1"/>
    <col min="11526" max="11526" width="4" customWidth="1"/>
    <col min="11527" max="11527" width="10.7265625" customWidth="1"/>
    <col min="11528" max="11528" width="4" customWidth="1"/>
    <col min="11529" max="11529" width="10.7265625" customWidth="1"/>
    <col min="11530" max="11530" width="3.1796875" customWidth="1"/>
    <col min="11777" max="11777" width="9.7265625" customWidth="1"/>
    <col min="11778" max="11778" width="7.7265625" customWidth="1"/>
    <col min="11779" max="11781" width="10.7265625" customWidth="1"/>
    <col min="11782" max="11782" width="4" customWidth="1"/>
    <col min="11783" max="11783" width="10.7265625" customWidth="1"/>
    <col min="11784" max="11784" width="4" customWidth="1"/>
    <col min="11785" max="11785" width="10.7265625" customWidth="1"/>
    <col min="11786" max="11786" width="3.1796875" customWidth="1"/>
    <col min="12033" max="12033" width="9.7265625" customWidth="1"/>
    <col min="12034" max="12034" width="7.7265625" customWidth="1"/>
    <col min="12035" max="12037" width="10.7265625" customWidth="1"/>
    <col min="12038" max="12038" width="4" customWidth="1"/>
    <col min="12039" max="12039" width="10.7265625" customWidth="1"/>
    <col min="12040" max="12040" width="4" customWidth="1"/>
    <col min="12041" max="12041" width="10.7265625" customWidth="1"/>
    <col min="12042" max="12042" width="3.1796875" customWidth="1"/>
    <col min="12289" max="12289" width="9.7265625" customWidth="1"/>
    <col min="12290" max="12290" width="7.7265625" customWidth="1"/>
    <col min="12291" max="12293" width="10.7265625" customWidth="1"/>
    <col min="12294" max="12294" width="4" customWidth="1"/>
    <col min="12295" max="12295" width="10.7265625" customWidth="1"/>
    <col min="12296" max="12296" width="4" customWidth="1"/>
    <col min="12297" max="12297" width="10.7265625" customWidth="1"/>
    <col min="12298" max="12298" width="3.1796875" customWidth="1"/>
    <col min="12545" max="12545" width="9.7265625" customWidth="1"/>
    <col min="12546" max="12546" width="7.7265625" customWidth="1"/>
    <col min="12547" max="12549" width="10.7265625" customWidth="1"/>
    <col min="12550" max="12550" width="4" customWidth="1"/>
    <col min="12551" max="12551" width="10.7265625" customWidth="1"/>
    <col min="12552" max="12552" width="4" customWidth="1"/>
    <col min="12553" max="12553" width="10.7265625" customWidth="1"/>
    <col min="12554" max="12554" width="3.1796875" customWidth="1"/>
    <col min="12801" max="12801" width="9.7265625" customWidth="1"/>
    <col min="12802" max="12802" width="7.7265625" customWidth="1"/>
    <col min="12803" max="12805" width="10.7265625" customWidth="1"/>
    <col min="12806" max="12806" width="4" customWidth="1"/>
    <col min="12807" max="12807" width="10.7265625" customWidth="1"/>
    <col min="12808" max="12808" width="4" customWidth="1"/>
    <col min="12809" max="12809" width="10.7265625" customWidth="1"/>
    <col min="12810" max="12810" width="3.1796875" customWidth="1"/>
    <col min="13057" max="13057" width="9.7265625" customWidth="1"/>
    <col min="13058" max="13058" width="7.7265625" customWidth="1"/>
    <col min="13059" max="13061" width="10.7265625" customWidth="1"/>
    <col min="13062" max="13062" width="4" customWidth="1"/>
    <col min="13063" max="13063" width="10.7265625" customWidth="1"/>
    <col min="13064" max="13064" width="4" customWidth="1"/>
    <col min="13065" max="13065" width="10.7265625" customWidth="1"/>
    <col min="13066" max="13066" width="3.1796875" customWidth="1"/>
    <col min="13313" max="13313" width="9.7265625" customWidth="1"/>
    <col min="13314" max="13314" width="7.7265625" customWidth="1"/>
    <col min="13315" max="13317" width="10.7265625" customWidth="1"/>
    <col min="13318" max="13318" width="4" customWidth="1"/>
    <col min="13319" max="13319" width="10.7265625" customWidth="1"/>
    <col min="13320" max="13320" width="4" customWidth="1"/>
    <col min="13321" max="13321" width="10.7265625" customWidth="1"/>
    <col min="13322" max="13322" width="3.1796875" customWidth="1"/>
    <col min="13569" max="13569" width="9.7265625" customWidth="1"/>
    <col min="13570" max="13570" width="7.7265625" customWidth="1"/>
    <col min="13571" max="13573" width="10.7265625" customWidth="1"/>
    <col min="13574" max="13574" width="4" customWidth="1"/>
    <col min="13575" max="13575" width="10.7265625" customWidth="1"/>
    <col min="13576" max="13576" width="4" customWidth="1"/>
    <col min="13577" max="13577" width="10.7265625" customWidth="1"/>
    <col min="13578" max="13578" width="3.1796875" customWidth="1"/>
    <col min="13825" max="13825" width="9.7265625" customWidth="1"/>
    <col min="13826" max="13826" width="7.7265625" customWidth="1"/>
    <col min="13827" max="13829" width="10.7265625" customWidth="1"/>
    <col min="13830" max="13830" width="4" customWidth="1"/>
    <col min="13831" max="13831" width="10.7265625" customWidth="1"/>
    <col min="13832" max="13832" width="4" customWidth="1"/>
    <col min="13833" max="13833" width="10.7265625" customWidth="1"/>
    <col min="13834" max="13834" width="3.1796875" customWidth="1"/>
    <col min="14081" max="14081" width="9.7265625" customWidth="1"/>
    <col min="14082" max="14082" width="7.7265625" customWidth="1"/>
    <col min="14083" max="14085" width="10.7265625" customWidth="1"/>
    <col min="14086" max="14086" width="4" customWidth="1"/>
    <col min="14087" max="14087" width="10.7265625" customWidth="1"/>
    <col min="14088" max="14088" width="4" customWidth="1"/>
    <col min="14089" max="14089" width="10.7265625" customWidth="1"/>
    <col min="14090" max="14090" width="3.1796875" customWidth="1"/>
    <col min="14337" max="14337" width="9.7265625" customWidth="1"/>
    <col min="14338" max="14338" width="7.7265625" customWidth="1"/>
    <col min="14339" max="14341" width="10.7265625" customWidth="1"/>
    <col min="14342" max="14342" width="4" customWidth="1"/>
    <col min="14343" max="14343" width="10.7265625" customWidth="1"/>
    <col min="14344" max="14344" width="4" customWidth="1"/>
    <col min="14345" max="14345" width="10.7265625" customWidth="1"/>
    <col min="14346" max="14346" width="3.1796875" customWidth="1"/>
    <col min="14593" max="14593" width="9.7265625" customWidth="1"/>
    <col min="14594" max="14594" width="7.7265625" customWidth="1"/>
    <col min="14595" max="14597" width="10.7265625" customWidth="1"/>
    <col min="14598" max="14598" width="4" customWidth="1"/>
    <col min="14599" max="14599" width="10.7265625" customWidth="1"/>
    <col min="14600" max="14600" width="4" customWidth="1"/>
    <col min="14601" max="14601" width="10.7265625" customWidth="1"/>
    <col min="14602" max="14602" width="3.1796875" customWidth="1"/>
    <col min="14849" max="14849" width="9.7265625" customWidth="1"/>
    <col min="14850" max="14850" width="7.7265625" customWidth="1"/>
    <col min="14851" max="14853" width="10.7265625" customWidth="1"/>
    <col min="14854" max="14854" width="4" customWidth="1"/>
    <col min="14855" max="14855" width="10.7265625" customWidth="1"/>
    <col min="14856" max="14856" width="4" customWidth="1"/>
    <col min="14857" max="14857" width="10.7265625" customWidth="1"/>
    <col min="14858" max="14858" width="3.1796875" customWidth="1"/>
    <col min="15105" max="15105" width="9.7265625" customWidth="1"/>
    <col min="15106" max="15106" width="7.7265625" customWidth="1"/>
    <col min="15107" max="15109" width="10.7265625" customWidth="1"/>
    <col min="15110" max="15110" width="4" customWidth="1"/>
    <col min="15111" max="15111" width="10.7265625" customWidth="1"/>
    <col min="15112" max="15112" width="4" customWidth="1"/>
    <col min="15113" max="15113" width="10.7265625" customWidth="1"/>
    <col min="15114" max="15114" width="3.1796875" customWidth="1"/>
    <col min="15361" max="15361" width="9.7265625" customWidth="1"/>
    <col min="15362" max="15362" width="7.7265625" customWidth="1"/>
    <col min="15363" max="15365" width="10.7265625" customWidth="1"/>
    <col min="15366" max="15366" width="4" customWidth="1"/>
    <col min="15367" max="15367" width="10.7265625" customWidth="1"/>
    <col min="15368" max="15368" width="4" customWidth="1"/>
    <col min="15369" max="15369" width="10.7265625" customWidth="1"/>
    <col min="15370" max="15370" width="3.1796875" customWidth="1"/>
    <col min="15617" max="15617" width="9.7265625" customWidth="1"/>
    <col min="15618" max="15618" width="7.7265625" customWidth="1"/>
    <col min="15619" max="15621" width="10.7265625" customWidth="1"/>
    <col min="15622" max="15622" width="4" customWidth="1"/>
    <col min="15623" max="15623" width="10.7265625" customWidth="1"/>
    <col min="15624" max="15624" width="4" customWidth="1"/>
    <col min="15625" max="15625" width="10.7265625" customWidth="1"/>
    <col min="15626" max="15626" width="3.1796875" customWidth="1"/>
    <col min="15873" max="15873" width="9.7265625" customWidth="1"/>
    <col min="15874" max="15874" width="7.7265625" customWidth="1"/>
    <col min="15875" max="15877" width="10.7265625" customWidth="1"/>
    <col min="15878" max="15878" width="4" customWidth="1"/>
    <col min="15879" max="15879" width="10.7265625" customWidth="1"/>
    <col min="15880" max="15880" width="4" customWidth="1"/>
    <col min="15881" max="15881" width="10.7265625" customWidth="1"/>
    <col min="15882" max="15882" width="3.1796875" customWidth="1"/>
    <col min="16129" max="16129" width="9.7265625" customWidth="1"/>
    <col min="16130" max="16130" width="7.7265625" customWidth="1"/>
    <col min="16131" max="16133" width="10.7265625" customWidth="1"/>
    <col min="16134" max="16134" width="4" customWidth="1"/>
    <col min="16135" max="16135" width="10.7265625" customWidth="1"/>
    <col min="16136" max="16136" width="4" customWidth="1"/>
    <col min="16137" max="16137" width="10.7265625" customWidth="1"/>
    <col min="16138" max="16138" width="3.1796875" customWidth="1"/>
  </cols>
  <sheetData>
    <row r="1" spans="1:231" x14ac:dyDescent="0.35">
      <c r="A1" s="47" t="s">
        <v>97</v>
      </c>
      <c r="B1" s="47"/>
      <c r="C1" s="48"/>
      <c r="D1" s="48"/>
      <c r="E1" s="48"/>
      <c r="F1" s="48"/>
      <c r="G1" s="48"/>
      <c r="H1" s="48"/>
      <c r="I1" s="48"/>
      <c r="J1" s="48"/>
      <c r="K1" s="48"/>
      <c r="L1" s="48"/>
    </row>
    <row r="2" spans="1:231" x14ac:dyDescent="0.35">
      <c r="A2" s="88" t="s">
        <v>293</v>
      </c>
      <c r="B2" s="42"/>
      <c r="C2" s="30"/>
      <c r="D2" s="30"/>
      <c r="E2" s="30"/>
      <c r="F2" s="30"/>
      <c r="G2" s="30"/>
      <c r="H2" s="30"/>
      <c r="I2" s="30"/>
      <c r="J2" s="48"/>
      <c r="K2" s="48"/>
      <c r="L2" s="48"/>
    </row>
    <row r="3" spans="1:231" ht="12.75" customHeight="1" x14ac:dyDescent="0.35">
      <c r="A3" s="31"/>
      <c r="B3" s="31"/>
      <c r="C3" s="43" t="s">
        <v>98</v>
      </c>
      <c r="D3" s="43"/>
      <c r="E3" s="43"/>
      <c r="F3" s="32"/>
      <c r="G3" s="204" t="s">
        <v>99</v>
      </c>
      <c r="H3" s="32"/>
      <c r="I3" s="204" t="s">
        <v>100</v>
      </c>
      <c r="HW3" s="41"/>
    </row>
    <row r="4" spans="1:231" ht="48.75" customHeight="1" x14ac:dyDescent="0.35">
      <c r="A4" s="38"/>
      <c r="B4" s="38"/>
      <c r="C4" s="33" t="s">
        <v>43</v>
      </c>
      <c r="D4" s="44" t="s">
        <v>101</v>
      </c>
      <c r="E4" s="44" t="s">
        <v>102</v>
      </c>
      <c r="F4" s="34"/>
      <c r="G4" s="205"/>
      <c r="H4" s="34"/>
      <c r="I4" s="205"/>
      <c r="HV4" s="41"/>
      <c r="HW4" s="41"/>
    </row>
    <row r="5" spans="1:231" x14ac:dyDescent="0.35">
      <c r="HV5" s="41"/>
      <c r="HW5" s="41"/>
    </row>
    <row r="6" spans="1:231" x14ac:dyDescent="0.35">
      <c r="C6" s="45" t="s">
        <v>5</v>
      </c>
      <c r="HV6" s="41"/>
      <c r="HW6" s="41"/>
    </row>
    <row r="7" spans="1:231" x14ac:dyDescent="0.35">
      <c r="HV7" s="41"/>
      <c r="HW7" s="41"/>
    </row>
    <row r="8" spans="1:231" x14ac:dyDescent="0.35">
      <c r="A8" s="39" t="s">
        <v>1</v>
      </c>
      <c r="C8" s="37">
        <v>188190</v>
      </c>
      <c r="D8" s="37">
        <v>173820</v>
      </c>
      <c r="E8" s="37">
        <v>14370</v>
      </c>
      <c r="F8" s="37"/>
      <c r="G8" s="37">
        <v>28200</v>
      </c>
      <c r="H8" s="37"/>
      <c r="I8" s="37">
        <v>5080</v>
      </c>
      <c r="J8" s="35"/>
      <c r="K8" s="41"/>
      <c r="HV8" s="41"/>
      <c r="HW8" s="41"/>
    </row>
    <row r="9" spans="1:231" x14ac:dyDescent="0.35">
      <c r="C9" s="37"/>
      <c r="D9" s="37"/>
      <c r="E9" s="37"/>
      <c r="F9" s="37"/>
      <c r="G9" s="37"/>
      <c r="H9" s="37"/>
      <c r="I9" s="37"/>
      <c r="K9" s="41"/>
      <c r="HV9" s="41"/>
      <c r="HW9" s="41"/>
    </row>
    <row r="10" spans="1:231" x14ac:dyDescent="0.35">
      <c r="A10" s="39" t="s">
        <v>45</v>
      </c>
      <c r="C10" s="37"/>
      <c r="D10" s="37"/>
      <c r="E10" s="37"/>
      <c r="F10" s="37"/>
      <c r="G10" s="37"/>
      <c r="H10" s="37"/>
      <c r="I10" s="37"/>
      <c r="J10" s="35"/>
      <c r="K10" s="41"/>
      <c r="HV10" s="41"/>
      <c r="HW10" s="41"/>
    </row>
    <row r="11" spans="1:231" x14ac:dyDescent="0.35">
      <c r="A11" s="40" t="s">
        <v>7</v>
      </c>
      <c r="C11" s="37">
        <v>1920</v>
      </c>
      <c r="D11" s="37">
        <v>1660</v>
      </c>
      <c r="E11" s="37">
        <v>260</v>
      </c>
      <c r="F11" s="37"/>
      <c r="G11" s="37">
        <v>140</v>
      </c>
      <c r="H11" s="37"/>
      <c r="I11" s="37">
        <v>30</v>
      </c>
      <c r="J11" s="35"/>
      <c r="K11" s="41"/>
      <c r="HV11" s="41"/>
      <c r="HW11" s="41"/>
    </row>
    <row r="12" spans="1:231" x14ac:dyDescent="0.35">
      <c r="A12" s="40" t="s">
        <v>8</v>
      </c>
      <c r="C12" s="37">
        <v>18330</v>
      </c>
      <c r="D12" s="37">
        <v>16500</v>
      </c>
      <c r="E12" s="37">
        <v>1830</v>
      </c>
      <c r="F12" s="37"/>
      <c r="G12" s="37">
        <v>1940</v>
      </c>
      <c r="H12" s="37"/>
      <c r="I12" s="37">
        <v>310</v>
      </c>
      <c r="J12" s="35"/>
      <c r="K12" s="41"/>
      <c r="HV12" s="41"/>
      <c r="HW12" s="41"/>
    </row>
    <row r="13" spans="1:231" x14ac:dyDescent="0.35">
      <c r="A13" s="40" t="s">
        <v>9</v>
      </c>
      <c r="C13" s="37">
        <v>28340</v>
      </c>
      <c r="D13" s="37">
        <v>26460</v>
      </c>
      <c r="E13" s="37">
        <v>1880</v>
      </c>
      <c r="F13" s="37"/>
      <c r="G13" s="37">
        <v>4150</v>
      </c>
      <c r="H13" s="37"/>
      <c r="I13" s="37">
        <v>540</v>
      </c>
      <c r="J13" s="35"/>
      <c r="K13" s="41"/>
      <c r="HV13" s="41"/>
      <c r="HW13" s="41"/>
    </row>
    <row r="14" spans="1:231" x14ac:dyDescent="0.35">
      <c r="A14" s="40" t="s">
        <v>10</v>
      </c>
      <c r="C14" s="37">
        <v>28300</v>
      </c>
      <c r="D14" s="37">
        <v>26610</v>
      </c>
      <c r="E14" s="37">
        <v>1690</v>
      </c>
      <c r="F14" s="37"/>
      <c r="G14" s="37">
        <v>4970</v>
      </c>
      <c r="H14" s="37"/>
      <c r="I14" s="37">
        <v>640</v>
      </c>
      <c r="J14" s="35"/>
      <c r="K14" s="41"/>
      <c r="HV14" s="41"/>
      <c r="HW14" s="41"/>
    </row>
    <row r="15" spans="1:231" x14ac:dyDescent="0.35">
      <c r="A15" s="40" t="s">
        <v>11</v>
      </c>
      <c r="C15" s="37">
        <v>22460</v>
      </c>
      <c r="D15" s="37">
        <v>21140</v>
      </c>
      <c r="E15" s="37">
        <v>1320</v>
      </c>
      <c r="F15" s="37"/>
      <c r="G15" s="37">
        <v>3710</v>
      </c>
      <c r="H15" s="37"/>
      <c r="I15" s="37">
        <v>600</v>
      </c>
      <c r="J15" s="35"/>
      <c r="K15" s="41"/>
      <c r="HV15" s="41"/>
      <c r="HW15" s="41"/>
    </row>
    <row r="16" spans="1:231" x14ac:dyDescent="0.35">
      <c r="A16" s="40" t="s">
        <v>12</v>
      </c>
      <c r="C16" s="37">
        <v>18410</v>
      </c>
      <c r="D16" s="37">
        <v>17200</v>
      </c>
      <c r="E16" s="37">
        <v>1210</v>
      </c>
      <c r="F16" s="37"/>
      <c r="G16" s="37">
        <v>2720</v>
      </c>
      <c r="H16" s="37"/>
      <c r="I16" s="37">
        <v>560</v>
      </c>
      <c r="J16" s="35"/>
      <c r="K16" s="41"/>
      <c r="HV16" s="41"/>
      <c r="HW16" s="41"/>
    </row>
    <row r="17" spans="1:231" x14ac:dyDescent="0.35">
      <c r="A17" s="40" t="s">
        <v>13</v>
      </c>
      <c r="C17" s="37">
        <v>17210</v>
      </c>
      <c r="D17" s="37">
        <v>15940</v>
      </c>
      <c r="E17" s="37">
        <v>1270</v>
      </c>
      <c r="F17" s="37"/>
      <c r="G17" s="37">
        <v>2390</v>
      </c>
      <c r="H17" s="37"/>
      <c r="I17" s="37">
        <v>520</v>
      </c>
      <c r="J17" s="35"/>
      <c r="K17" s="41"/>
      <c r="HV17" s="41"/>
      <c r="HW17" s="41"/>
    </row>
    <row r="18" spans="1:231" x14ac:dyDescent="0.35">
      <c r="A18" s="40" t="s">
        <v>14</v>
      </c>
      <c r="C18" s="37">
        <v>18840</v>
      </c>
      <c r="D18" s="37">
        <v>17180</v>
      </c>
      <c r="E18" s="37">
        <v>1650</v>
      </c>
      <c r="F18" s="37"/>
      <c r="G18" s="37">
        <v>2740</v>
      </c>
      <c r="H18" s="37"/>
      <c r="I18" s="37">
        <v>610</v>
      </c>
      <c r="J18" s="35"/>
      <c r="K18" s="41"/>
      <c r="HV18" s="41"/>
      <c r="HW18" s="41"/>
    </row>
    <row r="19" spans="1:231" x14ac:dyDescent="0.35">
      <c r="A19" s="40" t="s">
        <v>15</v>
      </c>
      <c r="C19" s="37">
        <v>16550</v>
      </c>
      <c r="D19" s="37">
        <v>14940</v>
      </c>
      <c r="E19" s="37">
        <v>1610</v>
      </c>
      <c r="F19" s="37"/>
      <c r="G19" s="37">
        <v>2510</v>
      </c>
      <c r="H19" s="37"/>
      <c r="I19" s="37">
        <v>590</v>
      </c>
      <c r="J19" s="35"/>
      <c r="K19" s="41"/>
      <c r="HV19" s="41"/>
      <c r="HW19" s="41"/>
    </row>
    <row r="20" spans="1:231" x14ac:dyDescent="0.35">
      <c r="A20" s="40" t="s">
        <v>44</v>
      </c>
      <c r="C20" s="37">
        <v>17850</v>
      </c>
      <c r="D20" s="37">
        <v>16190</v>
      </c>
      <c r="E20" s="37">
        <v>1660</v>
      </c>
      <c r="F20" s="37"/>
      <c r="G20" s="37">
        <v>2940</v>
      </c>
      <c r="H20" s="37"/>
      <c r="I20" s="37">
        <v>670</v>
      </c>
      <c r="J20" s="35"/>
      <c r="K20" s="41"/>
      <c r="HV20" s="41"/>
      <c r="HW20" s="41"/>
    </row>
    <row r="21" spans="1:231" x14ac:dyDescent="0.35">
      <c r="C21" s="37"/>
      <c r="D21" s="37"/>
      <c r="E21" s="37"/>
      <c r="F21" s="37"/>
      <c r="G21" s="37"/>
      <c r="H21" s="37"/>
      <c r="I21" s="37"/>
      <c r="K21" s="41"/>
      <c r="HV21" s="41"/>
      <c r="HW21" s="41"/>
    </row>
    <row r="22" spans="1:231" x14ac:dyDescent="0.35">
      <c r="A22" s="40" t="s">
        <v>16</v>
      </c>
      <c r="C22" s="37">
        <v>34400</v>
      </c>
      <c r="D22" s="37">
        <v>31130</v>
      </c>
      <c r="E22" s="37">
        <v>3270</v>
      </c>
      <c r="F22" s="37"/>
      <c r="G22" s="37">
        <v>5440</v>
      </c>
      <c r="H22" s="37"/>
      <c r="I22" s="37">
        <v>1270</v>
      </c>
      <c r="K22" s="41"/>
      <c r="HV22" s="41"/>
      <c r="HW22" s="41"/>
    </row>
    <row r="23" spans="1:231" x14ac:dyDescent="0.35">
      <c r="C23" s="37"/>
      <c r="D23" s="37"/>
      <c r="E23" s="37"/>
      <c r="F23" s="37"/>
      <c r="G23" s="37"/>
      <c r="H23" s="37"/>
      <c r="I23" s="37"/>
      <c r="J23" s="35"/>
      <c r="K23" s="41"/>
      <c r="HV23" s="41"/>
      <c r="HW23" s="41"/>
    </row>
    <row r="24" spans="1:231" x14ac:dyDescent="0.35">
      <c r="A24" s="40" t="s">
        <v>17</v>
      </c>
      <c r="C24" s="37">
        <v>3400</v>
      </c>
      <c r="D24" s="37">
        <v>3180</v>
      </c>
      <c r="E24" s="37">
        <v>220</v>
      </c>
      <c r="F24" s="37"/>
      <c r="G24" s="37">
        <v>430</v>
      </c>
      <c r="H24" s="37"/>
      <c r="I24" s="37">
        <v>110</v>
      </c>
      <c r="J24" s="35"/>
      <c r="K24" s="41"/>
      <c r="HV24" s="41"/>
      <c r="HW24" s="41"/>
    </row>
    <row r="25" spans="1:231" x14ac:dyDescent="0.35">
      <c r="A25" s="40" t="s">
        <v>18</v>
      </c>
      <c r="C25" s="37">
        <v>3310</v>
      </c>
      <c r="D25" s="37">
        <v>3100</v>
      </c>
      <c r="E25" s="37">
        <v>210</v>
      </c>
      <c r="F25" s="37"/>
      <c r="G25" s="37">
        <v>460</v>
      </c>
      <c r="H25" s="37"/>
      <c r="I25" s="37">
        <v>100</v>
      </c>
      <c r="J25" s="35"/>
      <c r="K25" s="41"/>
      <c r="HV25" s="41"/>
      <c r="HW25" s="41"/>
    </row>
    <row r="26" spans="1:231" x14ac:dyDescent="0.35">
      <c r="A26" s="40" t="s">
        <v>19</v>
      </c>
      <c r="C26" s="37">
        <v>3350</v>
      </c>
      <c r="D26" s="37">
        <v>3080</v>
      </c>
      <c r="E26" s="37">
        <v>270</v>
      </c>
      <c r="F26" s="37"/>
      <c r="G26" s="37">
        <v>480</v>
      </c>
      <c r="H26" s="37"/>
      <c r="I26" s="37">
        <v>110</v>
      </c>
      <c r="J26" s="35"/>
      <c r="K26" s="41"/>
      <c r="HV26" s="41"/>
      <c r="HW26" s="41"/>
    </row>
    <row r="27" spans="1:231" x14ac:dyDescent="0.35">
      <c r="A27" s="40" t="s">
        <v>20</v>
      </c>
      <c r="C27" s="37">
        <v>3540</v>
      </c>
      <c r="D27" s="37">
        <v>3270</v>
      </c>
      <c r="E27" s="37">
        <v>280</v>
      </c>
      <c r="F27" s="37"/>
      <c r="G27" s="37">
        <v>510</v>
      </c>
      <c r="H27" s="37"/>
      <c r="I27" s="37">
        <v>100</v>
      </c>
      <c r="J27" s="35"/>
      <c r="K27" s="41"/>
      <c r="HV27" s="41"/>
      <c r="HW27" s="41"/>
    </row>
    <row r="28" spans="1:231" x14ac:dyDescent="0.35">
      <c r="A28" s="40" t="s">
        <v>21</v>
      </c>
      <c r="C28" s="37">
        <v>3610</v>
      </c>
      <c r="D28" s="37">
        <v>3320</v>
      </c>
      <c r="E28" s="37">
        <v>290</v>
      </c>
      <c r="F28" s="37"/>
      <c r="G28" s="37">
        <v>510</v>
      </c>
      <c r="H28" s="37"/>
      <c r="I28" s="37">
        <v>110</v>
      </c>
      <c r="J28" s="35"/>
      <c r="K28" s="41"/>
      <c r="HV28" s="41"/>
      <c r="HW28" s="41"/>
    </row>
    <row r="29" spans="1:231" x14ac:dyDescent="0.35">
      <c r="A29" s="40" t="s">
        <v>22</v>
      </c>
      <c r="C29" s="37">
        <v>3750</v>
      </c>
      <c r="D29" s="37">
        <v>3410</v>
      </c>
      <c r="E29" s="37">
        <v>340</v>
      </c>
      <c r="F29" s="37"/>
      <c r="G29" s="37">
        <v>570</v>
      </c>
      <c r="H29" s="37"/>
      <c r="I29" s="37">
        <v>120</v>
      </c>
      <c r="J29" s="35"/>
      <c r="K29" s="41"/>
      <c r="HV29" s="41"/>
      <c r="HW29" s="41"/>
    </row>
    <row r="30" spans="1:231" x14ac:dyDescent="0.35">
      <c r="A30" s="40" t="s">
        <v>23</v>
      </c>
      <c r="C30" s="37">
        <v>3740</v>
      </c>
      <c r="D30" s="37">
        <v>3400</v>
      </c>
      <c r="E30" s="37">
        <v>340</v>
      </c>
      <c r="F30" s="37"/>
      <c r="G30" s="37">
        <v>550</v>
      </c>
      <c r="H30" s="37"/>
      <c r="I30" s="37">
        <v>110</v>
      </c>
      <c r="J30" s="35"/>
      <c r="K30" s="41"/>
      <c r="HV30" s="41"/>
      <c r="HW30" s="41"/>
    </row>
    <row r="31" spans="1:231" x14ac:dyDescent="0.35">
      <c r="A31" s="40" t="s">
        <v>24</v>
      </c>
      <c r="C31" s="37">
        <v>4010</v>
      </c>
      <c r="D31" s="37">
        <v>3670</v>
      </c>
      <c r="E31" s="37">
        <v>340</v>
      </c>
      <c r="F31" s="37"/>
      <c r="G31" s="37">
        <v>550</v>
      </c>
      <c r="H31" s="37"/>
      <c r="I31" s="37">
        <v>140</v>
      </c>
      <c r="J31" s="35"/>
      <c r="K31" s="41"/>
      <c r="HV31" s="41"/>
      <c r="HW31" s="41"/>
    </row>
    <row r="32" spans="1:231" x14ac:dyDescent="0.35">
      <c r="A32" s="40" t="s">
        <v>25</v>
      </c>
      <c r="C32" s="37">
        <v>3740</v>
      </c>
      <c r="D32" s="37">
        <v>3400</v>
      </c>
      <c r="E32" s="37">
        <v>350</v>
      </c>
      <c r="F32" s="37"/>
      <c r="G32" s="37">
        <v>550</v>
      </c>
      <c r="H32" s="37"/>
      <c r="I32" s="37">
        <v>130</v>
      </c>
      <c r="J32" s="35"/>
      <c r="K32" s="41"/>
      <c r="HV32" s="41"/>
      <c r="HW32" s="41"/>
    </row>
    <row r="33" spans="1:231" x14ac:dyDescent="0.35">
      <c r="A33" s="40" t="s">
        <v>26</v>
      </c>
      <c r="C33" s="37">
        <v>3590</v>
      </c>
      <c r="D33" s="37">
        <v>3300</v>
      </c>
      <c r="E33" s="37">
        <v>290</v>
      </c>
      <c r="F33" s="37"/>
      <c r="G33" s="37">
        <v>530</v>
      </c>
      <c r="H33" s="37"/>
      <c r="I33" s="37">
        <v>120</v>
      </c>
      <c r="J33" s="35"/>
      <c r="K33" s="41"/>
      <c r="HV33" s="41"/>
      <c r="HW33" s="41"/>
    </row>
    <row r="34" spans="1:231" x14ac:dyDescent="0.35">
      <c r="A34" s="40" t="s">
        <v>27</v>
      </c>
      <c r="C34" s="37">
        <v>3440</v>
      </c>
      <c r="D34" s="37">
        <v>3100</v>
      </c>
      <c r="E34" s="37">
        <v>340</v>
      </c>
      <c r="F34" s="37"/>
      <c r="G34" s="37">
        <v>510</v>
      </c>
      <c r="H34" s="37"/>
      <c r="I34" s="37">
        <v>100</v>
      </c>
      <c r="J34" s="35"/>
      <c r="K34" s="41"/>
      <c r="HV34" s="41"/>
      <c r="HW34" s="41"/>
    </row>
    <row r="35" spans="1:231" x14ac:dyDescent="0.35">
      <c r="A35" s="40" t="s">
        <v>28</v>
      </c>
      <c r="C35" s="37">
        <v>3370</v>
      </c>
      <c r="D35" s="37">
        <v>3070</v>
      </c>
      <c r="E35" s="37">
        <v>300</v>
      </c>
      <c r="F35" s="37"/>
      <c r="G35" s="37">
        <v>510</v>
      </c>
      <c r="H35" s="37"/>
      <c r="I35" s="37">
        <v>130</v>
      </c>
      <c r="J35" s="35"/>
      <c r="K35" s="41"/>
      <c r="HV35" s="41"/>
      <c r="HW35" s="41"/>
    </row>
    <row r="36" spans="1:231" x14ac:dyDescent="0.35">
      <c r="A36" s="40" t="s">
        <v>29</v>
      </c>
      <c r="C36" s="37">
        <v>3410</v>
      </c>
      <c r="D36" s="37">
        <v>3080</v>
      </c>
      <c r="E36" s="37">
        <v>330</v>
      </c>
      <c r="F36" s="37"/>
      <c r="G36" s="37">
        <v>520</v>
      </c>
      <c r="H36" s="37"/>
      <c r="I36" s="37">
        <v>130</v>
      </c>
      <c r="J36" s="35"/>
      <c r="K36" s="41"/>
      <c r="HV36" s="41"/>
      <c r="HW36" s="41"/>
    </row>
    <row r="37" spans="1:231" x14ac:dyDescent="0.35">
      <c r="A37" s="40" t="s">
        <v>30</v>
      </c>
      <c r="C37" s="37">
        <v>3310</v>
      </c>
      <c r="D37" s="37">
        <v>2980</v>
      </c>
      <c r="E37" s="37">
        <v>330</v>
      </c>
      <c r="F37" s="37"/>
      <c r="G37" s="37">
        <v>490</v>
      </c>
      <c r="H37" s="37"/>
      <c r="I37" s="37">
        <v>120</v>
      </c>
      <c r="J37" s="35"/>
      <c r="K37" s="41"/>
      <c r="HV37" s="41"/>
      <c r="HW37" s="41"/>
    </row>
    <row r="38" spans="1:231" x14ac:dyDescent="0.35">
      <c r="A38" s="40" t="s">
        <v>31</v>
      </c>
      <c r="C38" s="37">
        <v>3020</v>
      </c>
      <c r="D38" s="37">
        <v>2720</v>
      </c>
      <c r="E38" s="37">
        <v>310</v>
      </c>
      <c r="F38" s="37"/>
      <c r="G38" s="37">
        <v>480</v>
      </c>
      <c r="H38" s="37"/>
      <c r="I38" s="37">
        <v>120</v>
      </c>
      <c r="J38" s="35"/>
      <c r="K38" s="41"/>
      <c r="HV38" s="41"/>
      <c r="HW38" s="41"/>
    </row>
    <row r="39" spans="1:231" x14ac:dyDescent="0.35">
      <c r="A39" s="40" t="s">
        <v>32</v>
      </c>
      <c r="C39" s="37">
        <v>3130</v>
      </c>
      <c r="D39" s="37">
        <v>2810</v>
      </c>
      <c r="E39" s="37">
        <v>320</v>
      </c>
      <c r="F39" s="37"/>
      <c r="G39" s="37">
        <v>470</v>
      </c>
      <c r="H39" s="37"/>
      <c r="I39" s="37">
        <v>110</v>
      </c>
      <c r="J39" s="35"/>
      <c r="K39" s="41"/>
      <c r="HV39" s="41"/>
      <c r="HW39" s="41"/>
    </row>
    <row r="40" spans="1:231" x14ac:dyDescent="0.35">
      <c r="A40" s="40" t="s">
        <v>33</v>
      </c>
      <c r="C40" s="37">
        <v>2940</v>
      </c>
      <c r="D40" s="37">
        <v>2630</v>
      </c>
      <c r="E40" s="37">
        <v>310</v>
      </c>
      <c r="F40" s="37"/>
      <c r="G40" s="37">
        <v>450</v>
      </c>
      <c r="H40" s="37"/>
      <c r="I40" s="37">
        <v>110</v>
      </c>
      <c r="J40" s="35"/>
      <c r="K40" s="41"/>
      <c r="HV40" s="41"/>
      <c r="HW40" s="41"/>
    </row>
    <row r="41" spans="1:231" x14ac:dyDescent="0.35">
      <c r="A41" s="40" t="s">
        <v>34</v>
      </c>
      <c r="C41" s="37">
        <v>2830</v>
      </c>
      <c r="D41" s="37">
        <v>2550</v>
      </c>
      <c r="E41" s="37">
        <v>290</v>
      </c>
      <c r="F41" s="37"/>
      <c r="G41" s="37">
        <v>470</v>
      </c>
      <c r="H41" s="37"/>
      <c r="I41" s="37">
        <v>110</v>
      </c>
      <c r="J41" s="35"/>
      <c r="K41" s="41"/>
      <c r="HV41" s="41"/>
      <c r="HW41" s="41"/>
    </row>
    <row r="42" spans="1:231" x14ac:dyDescent="0.35">
      <c r="A42" s="40" t="s">
        <v>35</v>
      </c>
      <c r="C42" s="37">
        <v>2580</v>
      </c>
      <c r="D42" s="37">
        <v>2350</v>
      </c>
      <c r="E42" s="37">
        <v>230</v>
      </c>
      <c r="F42" s="37"/>
      <c r="G42" s="37">
        <v>450</v>
      </c>
      <c r="H42" s="37"/>
      <c r="I42" s="37">
        <v>110</v>
      </c>
      <c r="J42" s="35"/>
      <c r="K42" s="41"/>
      <c r="HV42" s="41"/>
      <c r="HW42" s="41"/>
    </row>
    <row r="43" spans="1:231" x14ac:dyDescent="0.35">
      <c r="A43" s="40" t="s">
        <v>36</v>
      </c>
      <c r="C43" s="37">
        <v>2630</v>
      </c>
      <c r="D43" s="37">
        <v>2400</v>
      </c>
      <c r="E43" s="37">
        <v>230</v>
      </c>
      <c r="F43" s="37"/>
      <c r="G43" s="37">
        <v>460</v>
      </c>
      <c r="H43" s="37"/>
      <c r="I43" s="37">
        <v>100</v>
      </c>
      <c r="J43" s="35"/>
      <c r="K43" s="41"/>
      <c r="HV43" s="41"/>
      <c r="HW43" s="41"/>
    </row>
    <row r="44" spans="1:231" x14ac:dyDescent="0.35">
      <c r="A44" s="40" t="s">
        <v>37</v>
      </c>
      <c r="C44" s="37">
        <v>3740</v>
      </c>
      <c r="D44" s="37">
        <v>3460</v>
      </c>
      <c r="E44" s="37">
        <v>280</v>
      </c>
      <c r="F44" s="37"/>
      <c r="G44" s="37">
        <v>630</v>
      </c>
      <c r="H44" s="37"/>
      <c r="I44" s="37">
        <v>140</v>
      </c>
      <c r="J44" s="35"/>
      <c r="K44" s="41"/>
      <c r="HV44" s="41"/>
      <c r="HW44" s="41"/>
    </row>
    <row r="45" spans="1:231" x14ac:dyDescent="0.35">
      <c r="A45" s="36"/>
      <c r="B45" s="36"/>
      <c r="C45" s="36"/>
      <c r="D45" s="36"/>
      <c r="E45" s="36"/>
      <c r="F45" s="36"/>
      <c r="G45" s="36"/>
      <c r="H45" s="36"/>
      <c r="I45" s="36"/>
      <c r="HV45" s="41"/>
      <c r="HW45" s="41"/>
    </row>
    <row r="46" spans="1:231" ht="14.5" customHeight="1" x14ac:dyDescent="0.35">
      <c r="A46" s="40" t="s">
        <v>38</v>
      </c>
      <c r="B46" s="46"/>
      <c r="C46" s="46"/>
      <c r="D46" s="46"/>
      <c r="E46" s="46"/>
      <c r="F46" s="46"/>
      <c r="G46" s="46"/>
      <c r="H46" s="46"/>
      <c r="I46" s="46"/>
      <c r="HV46" s="41"/>
      <c r="HW46" s="41"/>
    </row>
    <row r="47" spans="1:231" ht="14.5" customHeight="1" x14ac:dyDescent="0.35">
      <c r="A47" s="40" t="s">
        <v>79</v>
      </c>
      <c r="B47" s="40"/>
      <c r="C47" s="41"/>
      <c r="D47" s="41"/>
      <c r="E47" s="41"/>
      <c r="F47" s="41"/>
      <c r="G47" s="41"/>
      <c r="H47" s="41"/>
    </row>
    <row r="48" spans="1:231" ht="14.5" customHeight="1" x14ac:dyDescent="0.35">
      <c r="A48" s="40" t="s">
        <v>41</v>
      </c>
    </row>
    <row r="49" spans="1:1" ht="14.5" customHeight="1" x14ac:dyDescent="0.35">
      <c r="A49" s="40" t="s">
        <v>42</v>
      </c>
    </row>
    <row r="50" spans="1:1" x14ac:dyDescent="0.35">
      <c r="A50" s="41"/>
    </row>
  </sheetData>
  <mergeCells count="2">
    <mergeCell ref="G3:G4"/>
    <mergeCell ref="I3:I4"/>
  </mergeCells>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9BB0F-0EE0-4A58-BF21-DF04921EEE2F}">
  <dimension ref="A1:HB55"/>
  <sheetViews>
    <sheetView showGridLines="0" zoomScaleNormal="100" workbookViewId="0"/>
  </sheetViews>
  <sheetFormatPr defaultColWidth="10.7265625" defaultRowHeight="14.5" x14ac:dyDescent="0.35"/>
  <cols>
    <col min="1" max="1" width="29.54296875" customWidth="1"/>
    <col min="2" max="3" width="1.7265625" customWidth="1"/>
    <col min="4" max="8" width="9.7265625" customWidth="1"/>
    <col min="9" max="9" width="13.81640625" customWidth="1"/>
    <col min="10" max="10" width="9.7265625" customWidth="1"/>
    <col min="11" max="11" width="13.7265625" customWidth="1"/>
    <col min="12" max="13" width="9.7265625" customWidth="1"/>
    <col min="257" max="257" width="29.54296875" customWidth="1"/>
    <col min="258" max="259" width="1.7265625" customWidth="1"/>
    <col min="260" max="264" width="9.7265625" customWidth="1"/>
    <col min="265" max="265" width="13.81640625" customWidth="1"/>
    <col min="266" max="266" width="9.7265625" customWidth="1"/>
    <col min="267" max="267" width="13.7265625" customWidth="1"/>
    <col min="268" max="269" width="9.7265625" customWidth="1"/>
    <col min="513" max="513" width="29.54296875" customWidth="1"/>
    <col min="514" max="515" width="1.7265625" customWidth="1"/>
    <col min="516" max="520" width="9.7265625" customWidth="1"/>
    <col min="521" max="521" width="13.81640625" customWidth="1"/>
    <col min="522" max="522" width="9.7265625" customWidth="1"/>
    <col min="523" max="523" width="13.7265625" customWidth="1"/>
    <col min="524" max="525" width="9.7265625" customWidth="1"/>
    <col min="769" max="769" width="29.54296875" customWidth="1"/>
    <col min="770" max="771" width="1.7265625" customWidth="1"/>
    <col min="772" max="776" width="9.7265625" customWidth="1"/>
    <col min="777" max="777" width="13.81640625" customWidth="1"/>
    <col min="778" max="778" width="9.7265625" customWidth="1"/>
    <col min="779" max="779" width="13.7265625" customWidth="1"/>
    <col min="780" max="781" width="9.7265625" customWidth="1"/>
    <col min="1025" max="1025" width="29.54296875" customWidth="1"/>
    <col min="1026" max="1027" width="1.7265625" customWidth="1"/>
    <col min="1028" max="1032" width="9.7265625" customWidth="1"/>
    <col min="1033" max="1033" width="13.81640625" customWidth="1"/>
    <col min="1034" max="1034" width="9.7265625" customWidth="1"/>
    <col min="1035" max="1035" width="13.7265625" customWidth="1"/>
    <col min="1036" max="1037" width="9.7265625" customWidth="1"/>
    <col min="1281" max="1281" width="29.54296875" customWidth="1"/>
    <col min="1282" max="1283" width="1.7265625" customWidth="1"/>
    <col min="1284" max="1288" width="9.7265625" customWidth="1"/>
    <col min="1289" max="1289" width="13.81640625" customWidth="1"/>
    <col min="1290" max="1290" width="9.7265625" customWidth="1"/>
    <col min="1291" max="1291" width="13.7265625" customWidth="1"/>
    <col min="1292" max="1293" width="9.7265625" customWidth="1"/>
    <col min="1537" max="1537" width="29.54296875" customWidth="1"/>
    <col min="1538" max="1539" width="1.7265625" customWidth="1"/>
    <col min="1540" max="1544" width="9.7265625" customWidth="1"/>
    <col min="1545" max="1545" width="13.81640625" customWidth="1"/>
    <col min="1546" max="1546" width="9.7265625" customWidth="1"/>
    <col min="1547" max="1547" width="13.7265625" customWidth="1"/>
    <col min="1548" max="1549" width="9.7265625" customWidth="1"/>
    <col min="1793" max="1793" width="29.54296875" customWidth="1"/>
    <col min="1794" max="1795" width="1.7265625" customWidth="1"/>
    <col min="1796" max="1800" width="9.7265625" customWidth="1"/>
    <col min="1801" max="1801" width="13.81640625" customWidth="1"/>
    <col min="1802" max="1802" width="9.7265625" customWidth="1"/>
    <col min="1803" max="1803" width="13.7265625" customWidth="1"/>
    <col min="1804" max="1805" width="9.7265625" customWidth="1"/>
    <col min="2049" max="2049" width="29.54296875" customWidth="1"/>
    <col min="2050" max="2051" width="1.7265625" customWidth="1"/>
    <col min="2052" max="2056" width="9.7265625" customWidth="1"/>
    <col min="2057" max="2057" width="13.81640625" customWidth="1"/>
    <col min="2058" max="2058" width="9.7265625" customWidth="1"/>
    <col min="2059" max="2059" width="13.7265625" customWidth="1"/>
    <col min="2060" max="2061" width="9.7265625" customWidth="1"/>
    <col min="2305" max="2305" width="29.54296875" customWidth="1"/>
    <col min="2306" max="2307" width="1.7265625" customWidth="1"/>
    <col min="2308" max="2312" width="9.7265625" customWidth="1"/>
    <col min="2313" max="2313" width="13.81640625" customWidth="1"/>
    <col min="2314" max="2314" width="9.7265625" customWidth="1"/>
    <col min="2315" max="2315" width="13.7265625" customWidth="1"/>
    <col min="2316" max="2317" width="9.7265625" customWidth="1"/>
    <col min="2561" max="2561" width="29.54296875" customWidth="1"/>
    <col min="2562" max="2563" width="1.7265625" customWidth="1"/>
    <col min="2564" max="2568" width="9.7265625" customWidth="1"/>
    <col min="2569" max="2569" width="13.81640625" customWidth="1"/>
    <col min="2570" max="2570" width="9.7265625" customWidth="1"/>
    <col min="2571" max="2571" width="13.7265625" customWidth="1"/>
    <col min="2572" max="2573" width="9.7265625" customWidth="1"/>
    <col min="2817" max="2817" width="29.54296875" customWidth="1"/>
    <col min="2818" max="2819" width="1.7265625" customWidth="1"/>
    <col min="2820" max="2824" width="9.7265625" customWidth="1"/>
    <col min="2825" max="2825" width="13.81640625" customWidth="1"/>
    <col min="2826" max="2826" width="9.7265625" customWidth="1"/>
    <col min="2827" max="2827" width="13.7265625" customWidth="1"/>
    <col min="2828" max="2829" width="9.7265625" customWidth="1"/>
    <col min="3073" max="3073" width="29.54296875" customWidth="1"/>
    <col min="3074" max="3075" width="1.7265625" customWidth="1"/>
    <col min="3076" max="3080" width="9.7265625" customWidth="1"/>
    <col min="3081" max="3081" width="13.81640625" customWidth="1"/>
    <col min="3082" max="3082" width="9.7265625" customWidth="1"/>
    <col min="3083" max="3083" width="13.7265625" customWidth="1"/>
    <col min="3084" max="3085" width="9.7265625" customWidth="1"/>
    <col min="3329" max="3329" width="29.54296875" customWidth="1"/>
    <col min="3330" max="3331" width="1.7265625" customWidth="1"/>
    <col min="3332" max="3336" width="9.7265625" customWidth="1"/>
    <col min="3337" max="3337" width="13.81640625" customWidth="1"/>
    <col min="3338" max="3338" width="9.7265625" customWidth="1"/>
    <col min="3339" max="3339" width="13.7265625" customWidth="1"/>
    <col min="3340" max="3341" width="9.7265625" customWidth="1"/>
    <col min="3585" max="3585" width="29.54296875" customWidth="1"/>
    <col min="3586" max="3587" width="1.7265625" customWidth="1"/>
    <col min="3588" max="3592" width="9.7265625" customWidth="1"/>
    <col min="3593" max="3593" width="13.81640625" customWidth="1"/>
    <col min="3594" max="3594" width="9.7265625" customWidth="1"/>
    <col min="3595" max="3595" width="13.7265625" customWidth="1"/>
    <col min="3596" max="3597" width="9.7265625" customWidth="1"/>
    <col min="3841" max="3841" width="29.54296875" customWidth="1"/>
    <col min="3842" max="3843" width="1.7265625" customWidth="1"/>
    <col min="3844" max="3848" width="9.7265625" customWidth="1"/>
    <col min="3849" max="3849" width="13.81640625" customWidth="1"/>
    <col min="3850" max="3850" width="9.7265625" customWidth="1"/>
    <col min="3851" max="3851" width="13.7265625" customWidth="1"/>
    <col min="3852" max="3853" width="9.7265625" customWidth="1"/>
    <col min="4097" max="4097" width="29.54296875" customWidth="1"/>
    <col min="4098" max="4099" width="1.7265625" customWidth="1"/>
    <col min="4100" max="4104" width="9.7265625" customWidth="1"/>
    <col min="4105" max="4105" width="13.81640625" customWidth="1"/>
    <col min="4106" max="4106" width="9.7265625" customWidth="1"/>
    <col min="4107" max="4107" width="13.7265625" customWidth="1"/>
    <col min="4108" max="4109" width="9.7265625" customWidth="1"/>
    <col min="4353" max="4353" width="29.54296875" customWidth="1"/>
    <col min="4354" max="4355" width="1.7265625" customWidth="1"/>
    <col min="4356" max="4360" width="9.7265625" customWidth="1"/>
    <col min="4361" max="4361" width="13.81640625" customWidth="1"/>
    <col min="4362" max="4362" width="9.7265625" customWidth="1"/>
    <col min="4363" max="4363" width="13.7265625" customWidth="1"/>
    <col min="4364" max="4365" width="9.7265625" customWidth="1"/>
    <col min="4609" max="4609" width="29.54296875" customWidth="1"/>
    <col min="4610" max="4611" width="1.7265625" customWidth="1"/>
    <col min="4612" max="4616" width="9.7265625" customWidth="1"/>
    <col min="4617" max="4617" width="13.81640625" customWidth="1"/>
    <col min="4618" max="4618" width="9.7265625" customWidth="1"/>
    <col min="4619" max="4619" width="13.7265625" customWidth="1"/>
    <col min="4620" max="4621" width="9.7265625" customWidth="1"/>
    <col min="4865" max="4865" width="29.54296875" customWidth="1"/>
    <col min="4866" max="4867" width="1.7265625" customWidth="1"/>
    <col min="4868" max="4872" width="9.7265625" customWidth="1"/>
    <col min="4873" max="4873" width="13.81640625" customWidth="1"/>
    <col min="4874" max="4874" width="9.7265625" customWidth="1"/>
    <col min="4875" max="4875" width="13.7265625" customWidth="1"/>
    <col min="4876" max="4877" width="9.7265625" customWidth="1"/>
    <col min="5121" max="5121" width="29.54296875" customWidth="1"/>
    <col min="5122" max="5123" width="1.7265625" customWidth="1"/>
    <col min="5124" max="5128" width="9.7265625" customWidth="1"/>
    <col min="5129" max="5129" width="13.81640625" customWidth="1"/>
    <col min="5130" max="5130" width="9.7265625" customWidth="1"/>
    <col min="5131" max="5131" width="13.7265625" customWidth="1"/>
    <col min="5132" max="5133" width="9.7265625" customWidth="1"/>
    <col min="5377" max="5377" width="29.54296875" customWidth="1"/>
    <col min="5378" max="5379" width="1.7265625" customWidth="1"/>
    <col min="5380" max="5384" width="9.7265625" customWidth="1"/>
    <col min="5385" max="5385" width="13.81640625" customWidth="1"/>
    <col min="5386" max="5386" width="9.7265625" customWidth="1"/>
    <col min="5387" max="5387" width="13.7265625" customWidth="1"/>
    <col min="5388" max="5389" width="9.7265625" customWidth="1"/>
    <col min="5633" max="5633" width="29.54296875" customWidth="1"/>
    <col min="5634" max="5635" width="1.7265625" customWidth="1"/>
    <col min="5636" max="5640" width="9.7265625" customWidth="1"/>
    <col min="5641" max="5641" width="13.81640625" customWidth="1"/>
    <col min="5642" max="5642" width="9.7265625" customWidth="1"/>
    <col min="5643" max="5643" width="13.7265625" customWidth="1"/>
    <col min="5644" max="5645" width="9.7265625" customWidth="1"/>
    <col min="5889" max="5889" width="29.54296875" customWidth="1"/>
    <col min="5890" max="5891" width="1.7265625" customWidth="1"/>
    <col min="5892" max="5896" width="9.7265625" customWidth="1"/>
    <col min="5897" max="5897" width="13.81640625" customWidth="1"/>
    <col min="5898" max="5898" width="9.7265625" customWidth="1"/>
    <col min="5899" max="5899" width="13.7265625" customWidth="1"/>
    <col min="5900" max="5901" width="9.7265625" customWidth="1"/>
    <col min="6145" max="6145" width="29.54296875" customWidth="1"/>
    <col min="6146" max="6147" width="1.7265625" customWidth="1"/>
    <col min="6148" max="6152" width="9.7265625" customWidth="1"/>
    <col min="6153" max="6153" width="13.81640625" customWidth="1"/>
    <col min="6154" max="6154" width="9.7265625" customWidth="1"/>
    <col min="6155" max="6155" width="13.7265625" customWidth="1"/>
    <col min="6156" max="6157" width="9.7265625" customWidth="1"/>
    <col min="6401" max="6401" width="29.54296875" customWidth="1"/>
    <col min="6402" max="6403" width="1.7265625" customWidth="1"/>
    <col min="6404" max="6408" width="9.7265625" customWidth="1"/>
    <col min="6409" max="6409" width="13.81640625" customWidth="1"/>
    <col min="6410" max="6410" width="9.7265625" customWidth="1"/>
    <col min="6411" max="6411" width="13.7265625" customWidth="1"/>
    <col min="6412" max="6413" width="9.7265625" customWidth="1"/>
    <col min="6657" max="6657" width="29.54296875" customWidth="1"/>
    <col min="6658" max="6659" width="1.7265625" customWidth="1"/>
    <col min="6660" max="6664" width="9.7265625" customWidth="1"/>
    <col min="6665" max="6665" width="13.81640625" customWidth="1"/>
    <col min="6666" max="6666" width="9.7265625" customWidth="1"/>
    <col min="6667" max="6667" width="13.7265625" customWidth="1"/>
    <col min="6668" max="6669" width="9.7265625" customWidth="1"/>
    <col min="6913" max="6913" width="29.54296875" customWidth="1"/>
    <col min="6914" max="6915" width="1.7265625" customWidth="1"/>
    <col min="6916" max="6920" width="9.7265625" customWidth="1"/>
    <col min="6921" max="6921" width="13.81640625" customWidth="1"/>
    <col min="6922" max="6922" width="9.7265625" customWidth="1"/>
    <col min="6923" max="6923" width="13.7265625" customWidth="1"/>
    <col min="6924" max="6925" width="9.7265625" customWidth="1"/>
    <col min="7169" max="7169" width="29.54296875" customWidth="1"/>
    <col min="7170" max="7171" width="1.7265625" customWidth="1"/>
    <col min="7172" max="7176" width="9.7265625" customWidth="1"/>
    <col min="7177" max="7177" width="13.81640625" customWidth="1"/>
    <col min="7178" max="7178" width="9.7265625" customWidth="1"/>
    <col min="7179" max="7179" width="13.7265625" customWidth="1"/>
    <col min="7180" max="7181" width="9.7265625" customWidth="1"/>
    <col min="7425" max="7425" width="29.54296875" customWidth="1"/>
    <col min="7426" max="7427" width="1.7265625" customWidth="1"/>
    <col min="7428" max="7432" width="9.7265625" customWidth="1"/>
    <col min="7433" max="7433" width="13.81640625" customWidth="1"/>
    <col min="7434" max="7434" width="9.7265625" customWidth="1"/>
    <col min="7435" max="7435" width="13.7265625" customWidth="1"/>
    <col min="7436" max="7437" width="9.7265625" customWidth="1"/>
    <col min="7681" max="7681" width="29.54296875" customWidth="1"/>
    <col min="7682" max="7683" width="1.7265625" customWidth="1"/>
    <col min="7684" max="7688" width="9.7265625" customWidth="1"/>
    <col min="7689" max="7689" width="13.81640625" customWidth="1"/>
    <col min="7690" max="7690" width="9.7265625" customWidth="1"/>
    <col min="7691" max="7691" width="13.7265625" customWidth="1"/>
    <col min="7692" max="7693" width="9.7265625" customWidth="1"/>
    <col min="7937" max="7937" width="29.54296875" customWidth="1"/>
    <col min="7938" max="7939" width="1.7265625" customWidth="1"/>
    <col min="7940" max="7944" width="9.7265625" customWidth="1"/>
    <col min="7945" max="7945" width="13.81640625" customWidth="1"/>
    <col min="7946" max="7946" width="9.7265625" customWidth="1"/>
    <col min="7947" max="7947" width="13.7265625" customWidth="1"/>
    <col min="7948" max="7949" width="9.7265625" customWidth="1"/>
    <col min="8193" max="8193" width="29.54296875" customWidth="1"/>
    <col min="8194" max="8195" width="1.7265625" customWidth="1"/>
    <col min="8196" max="8200" width="9.7265625" customWidth="1"/>
    <col min="8201" max="8201" width="13.81640625" customWidth="1"/>
    <col min="8202" max="8202" width="9.7265625" customWidth="1"/>
    <col min="8203" max="8203" width="13.7265625" customWidth="1"/>
    <col min="8204" max="8205" width="9.7265625" customWidth="1"/>
    <col min="8449" max="8449" width="29.54296875" customWidth="1"/>
    <col min="8450" max="8451" width="1.7265625" customWidth="1"/>
    <col min="8452" max="8456" width="9.7265625" customWidth="1"/>
    <col min="8457" max="8457" width="13.81640625" customWidth="1"/>
    <col min="8458" max="8458" width="9.7265625" customWidth="1"/>
    <col min="8459" max="8459" width="13.7265625" customWidth="1"/>
    <col min="8460" max="8461" width="9.7265625" customWidth="1"/>
    <col min="8705" max="8705" width="29.54296875" customWidth="1"/>
    <col min="8706" max="8707" width="1.7265625" customWidth="1"/>
    <col min="8708" max="8712" width="9.7265625" customWidth="1"/>
    <col min="8713" max="8713" width="13.81640625" customWidth="1"/>
    <col min="8714" max="8714" width="9.7265625" customWidth="1"/>
    <col min="8715" max="8715" width="13.7265625" customWidth="1"/>
    <col min="8716" max="8717" width="9.7265625" customWidth="1"/>
    <col min="8961" max="8961" width="29.54296875" customWidth="1"/>
    <col min="8962" max="8963" width="1.7265625" customWidth="1"/>
    <col min="8964" max="8968" width="9.7265625" customWidth="1"/>
    <col min="8969" max="8969" width="13.81640625" customWidth="1"/>
    <col min="8970" max="8970" width="9.7265625" customWidth="1"/>
    <col min="8971" max="8971" width="13.7265625" customWidth="1"/>
    <col min="8972" max="8973" width="9.7265625" customWidth="1"/>
    <col min="9217" max="9217" width="29.54296875" customWidth="1"/>
    <col min="9218" max="9219" width="1.7265625" customWidth="1"/>
    <col min="9220" max="9224" width="9.7265625" customWidth="1"/>
    <col min="9225" max="9225" width="13.81640625" customWidth="1"/>
    <col min="9226" max="9226" width="9.7265625" customWidth="1"/>
    <col min="9227" max="9227" width="13.7265625" customWidth="1"/>
    <col min="9228" max="9229" width="9.7265625" customWidth="1"/>
    <col min="9473" max="9473" width="29.54296875" customWidth="1"/>
    <col min="9474" max="9475" width="1.7265625" customWidth="1"/>
    <col min="9476" max="9480" width="9.7265625" customWidth="1"/>
    <col min="9481" max="9481" width="13.81640625" customWidth="1"/>
    <col min="9482" max="9482" width="9.7265625" customWidth="1"/>
    <col min="9483" max="9483" width="13.7265625" customWidth="1"/>
    <col min="9484" max="9485" width="9.7265625" customWidth="1"/>
    <col min="9729" max="9729" width="29.54296875" customWidth="1"/>
    <col min="9730" max="9731" width="1.7265625" customWidth="1"/>
    <col min="9732" max="9736" width="9.7265625" customWidth="1"/>
    <col min="9737" max="9737" width="13.81640625" customWidth="1"/>
    <col min="9738" max="9738" width="9.7265625" customWidth="1"/>
    <col min="9739" max="9739" width="13.7265625" customWidth="1"/>
    <col min="9740" max="9741" width="9.7265625" customWidth="1"/>
    <col min="9985" max="9985" width="29.54296875" customWidth="1"/>
    <col min="9986" max="9987" width="1.7265625" customWidth="1"/>
    <col min="9988" max="9992" width="9.7265625" customWidth="1"/>
    <col min="9993" max="9993" width="13.81640625" customWidth="1"/>
    <col min="9994" max="9994" width="9.7265625" customWidth="1"/>
    <col min="9995" max="9995" width="13.7265625" customWidth="1"/>
    <col min="9996" max="9997" width="9.7265625" customWidth="1"/>
    <col min="10241" max="10241" width="29.54296875" customWidth="1"/>
    <col min="10242" max="10243" width="1.7265625" customWidth="1"/>
    <col min="10244" max="10248" width="9.7265625" customWidth="1"/>
    <col min="10249" max="10249" width="13.81640625" customWidth="1"/>
    <col min="10250" max="10250" width="9.7265625" customWidth="1"/>
    <col min="10251" max="10251" width="13.7265625" customWidth="1"/>
    <col min="10252" max="10253" width="9.7265625" customWidth="1"/>
    <col min="10497" max="10497" width="29.54296875" customWidth="1"/>
    <col min="10498" max="10499" width="1.7265625" customWidth="1"/>
    <col min="10500" max="10504" width="9.7265625" customWidth="1"/>
    <col min="10505" max="10505" width="13.81640625" customWidth="1"/>
    <col min="10506" max="10506" width="9.7265625" customWidth="1"/>
    <col min="10507" max="10507" width="13.7265625" customWidth="1"/>
    <col min="10508" max="10509" width="9.7265625" customWidth="1"/>
    <col min="10753" max="10753" width="29.54296875" customWidth="1"/>
    <col min="10754" max="10755" width="1.7265625" customWidth="1"/>
    <col min="10756" max="10760" width="9.7265625" customWidth="1"/>
    <col min="10761" max="10761" width="13.81640625" customWidth="1"/>
    <col min="10762" max="10762" width="9.7265625" customWidth="1"/>
    <col min="10763" max="10763" width="13.7265625" customWidth="1"/>
    <col min="10764" max="10765" width="9.7265625" customWidth="1"/>
    <col min="11009" max="11009" width="29.54296875" customWidth="1"/>
    <col min="11010" max="11011" width="1.7265625" customWidth="1"/>
    <col min="11012" max="11016" width="9.7265625" customWidth="1"/>
    <col min="11017" max="11017" width="13.81640625" customWidth="1"/>
    <col min="11018" max="11018" width="9.7265625" customWidth="1"/>
    <col min="11019" max="11019" width="13.7265625" customWidth="1"/>
    <col min="11020" max="11021" width="9.7265625" customWidth="1"/>
    <col min="11265" max="11265" width="29.54296875" customWidth="1"/>
    <col min="11266" max="11267" width="1.7265625" customWidth="1"/>
    <col min="11268" max="11272" width="9.7265625" customWidth="1"/>
    <col min="11273" max="11273" width="13.81640625" customWidth="1"/>
    <col min="11274" max="11274" width="9.7265625" customWidth="1"/>
    <col min="11275" max="11275" width="13.7265625" customWidth="1"/>
    <col min="11276" max="11277" width="9.7265625" customWidth="1"/>
    <col min="11521" max="11521" width="29.54296875" customWidth="1"/>
    <col min="11522" max="11523" width="1.7265625" customWidth="1"/>
    <col min="11524" max="11528" width="9.7265625" customWidth="1"/>
    <col min="11529" max="11529" width="13.81640625" customWidth="1"/>
    <col min="11530" max="11530" width="9.7265625" customWidth="1"/>
    <col min="11531" max="11531" width="13.7265625" customWidth="1"/>
    <col min="11532" max="11533" width="9.7265625" customWidth="1"/>
    <col min="11777" max="11777" width="29.54296875" customWidth="1"/>
    <col min="11778" max="11779" width="1.7265625" customWidth="1"/>
    <col min="11780" max="11784" width="9.7265625" customWidth="1"/>
    <col min="11785" max="11785" width="13.81640625" customWidth="1"/>
    <col min="11786" max="11786" width="9.7265625" customWidth="1"/>
    <col min="11787" max="11787" width="13.7265625" customWidth="1"/>
    <col min="11788" max="11789" width="9.7265625" customWidth="1"/>
    <col min="12033" max="12033" width="29.54296875" customWidth="1"/>
    <col min="12034" max="12035" width="1.7265625" customWidth="1"/>
    <col min="12036" max="12040" width="9.7265625" customWidth="1"/>
    <col min="12041" max="12041" width="13.81640625" customWidth="1"/>
    <col min="12042" max="12042" width="9.7265625" customWidth="1"/>
    <col min="12043" max="12043" width="13.7265625" customWidth="1"/>
    <col min="12044" max="12045" width="9.7265625" customWidth="1"/>
    <col min="12289" max="12289" width="29.54296875" customWidth="1"/>
    <col min="12290" max="12291" width="1.7265625" customWidth="1"/>
    <col min="12292" max="12296" width="9.7265625" customWidth="1"/>
    <col min="12297" max="12297" width="13.81640625" customWidth="1"/>
    <col min="12298" max="12298" width="9.7265625" customWidth="1"/>
    <col min="12299" max="12299" width="13.7265625" customWidth="1"/>
    <col min="12300" max="12301" width="9.7265625" customWidth="1"/>
    <col min="12545" max="12545" width="29.54296875" customWidth="1"/>
    <col min="12546" max="12547" width="1.7265625" customWidth="1"/>
    <col min="12548" max="12552" width="9.7265625" customWidth="1"/>
    <col min="12553" max="12553" width="13.81640625" customWidth="1"/>
    <col min="12554" max="12554" width="9.7265625" customWidth="1"/>
    <col min="12555" max="12555" width="13.7265625" customWidth="1"/>
    <col min="12556" max="12557" width="9.7265625" customWidth="1"/>
    <col min="12801" max="12801" width="29.54296875" customWidth="1"/>
    <col min="12802" max="12803" width="1.7265625" customWidth="1"/>
    <col min="12804" max="12808" width="9.7265625" customWidth="1"/>
    <col min="12809" max="12809" width="13.81640625" customWidth="1"/>
    <col min="12810" max="12810" width="9.7265625" customWidth="1"/>
    <col min="12811" max="12811" width="13.7265625" customWidth="1"/>
    <col min="12812" max="12813" width="9.7265625" customWidth="1"/>
    <col min="13057" max="13057" width="29.54296875" customWidth="1"/>
    <col min="13058" max="13059" width="1.7265625" customWidth="1"/>
    <col min="13060" max="13064" width="9.7265625" customWidth="1"/>
    <col min="13065" max="13065" width="13.81640625" customWidth="1"/>
    <col min="13066" max="13066" width="9.7265625" customWidth="1"/>
    <col min="13067" max="13067" width="13.7265625" customWidth="1"/>
    <col min="13068" max="13069" width="9.7265625" customWidth="1"/>
    <col min="13313" max="13313" width="29.54296875" customWidth="1"/>
    <col min="13314" max="13315" width="1.7265625" customWidth="1"/>
    <col min="13316" max="13320" width="9.7265625" customWidth="1"/>
    <col min="13321" max="13321" width="13.81640625" customWidth="1"/>
    <col min="13322" max="13322" width="9.7265625" customWidth="1"/>
    <col min="13323" max="13323" width="13.7265625" customWidth="1"/>
    <col min="13324" max="13325" width="9.7265625" customWidth="1"/>
    <col min="13569" max="13569" width="29.54296875" customWidth="1"/>
    <col min="13570" max="13571" width="1.7265625" customWidth="1"/>
    <col min="13572" max="13576" width="9.7265625" customWidth="1"/>
    <col min="13577" max="13577" width="13.81640625" customWidth="1"/>
    <col min="13578" max="13578" width="9.7265625" customWidth="1"/>
    <col min="13579" max="13579" width="13.7265625" customWidth="1"/>
    <col min="13580" max="13581" width="9.7265625" customWidth="1"/>
    <col min="13825" max="13825" width="29.54296875" customWidth="1"/>
    <col min="13826" max="13827" width="1.7265625" customWidth="1"/>
    <col min="13828" max="13832" width="9.7265625" customWidth="1"/>
    <col min="13833" max="13833" width="13.81640625" customWidth="1"/>
    <col min="13834" max="13834" width="9.7265625" customWidth="1"/>
    <col min="13835" max="13835" width="13.7265625" customWidth="1"/>
    <col min="13836" max="13837" width="9.7265625" customWidth="1"/>
    <col min="14081" max="14081" width="29.54296875" customWidth="1"/>
    <col min="14082" max="14083" width="1.7265625" customWidth="1"/>
    <col min="14084" max="14088" width="9.7265625" customWidth="1"/>
    <col min="14089" max="14089" width="13.81640625" customWidth="1"/>
    <col min="14090" max="14090" width="9.7265625" customWidth="1"/>
    <col min="14091" max="14091" width="13.7265625" customWidth="1"/>
    <col min="14092" max="14093" width="9.7265625" customWidth="1"/>
    <col min="14337" max="14337" width="29.54296875" customWidth="1"/>
    <col min="14338" max="14339" width="1.7265625" customWidth="1"/>
    <col min="14340" max="14344" width="9.7265625" customWidth="1"/>
    <col min="14345" max="14345" width="13.81640625" customWidth="1"/>
    <col min="14346" max="14346" width="9.7265625" customWidth="1"/>
    <col min="14347" max="14347" width="13.7265625" customWidth="1"/>
    <col min="14348" max="14349" width="9.7265625" customWidth="1"/>
    <col min="14593" max="14593" width="29.54296875" customWidth="1"/>
    <col min="14594" max="14595" width="1.7265625" customWidth="1"/>
    <col min="14596" max="14600" width="9.7265625" customWidth="1"/>
    <col min="14601" max="14601" width="13.81640625" customWidth="1"/>
    <col min="14602" max="14602" width="9.7265625" customWidth="1"/>
    <col min="14603" max="14603" width="13.7265625" customWidth="1"/>
    <col min="14604" max="14605" width="9.7265625" customWidth="1"/>
    <col min="14849" max="14849" width="29.54296875" customWidth="1"/>
    <col min="14850" max="14851" width="1.7265625" customWidth="1"/>
    <col min="14852" max="14856" width="9.7265625" customWidth="1"/>
    <col min="14857" max="14857" width="13.81640625" customWidth="1"/>
    <col min="14858" max="14858" width="9.7265625" customWidth="1"/>
    <col min="14859" max="14859" width="13.7265625" customWidth="1"/>
    <col min="14860" max="14861" width="9.7265625" customWidth="1"/>
    <col min="15105" max="15105" width="29.54296875" customWidth="1"/>
    <col min="15106" max="15107" width="1.7265625" customWidth="1"/>
    <col min="15108" max="15112" width="9.7265625" customWidth="1"/>
    <col min="15113" max="15113" width="13.81640625" customWidth="1"/>
    <col min="15114" max="15114" width="9.7265625" customWidth="1"/>
    <col min="15115" max="15115" width="13.7265625" customWidth="1"/>
    <col min="15116" max="15117" width="9.7265625" customWidth="1"/>
    <col min="15361" max="15361" width="29.54296875" customWidth="1"/>
    <col min="15362" max="15363" width="1.7265625" customWidth="1"/>
    <col min="15364" max="15368" width="9.7265625" customWidth="1"/>
    <col min="15369" max="15369" width="13.81640625" customWidth="1"/>
    <col min="15370" max="15370" width="9.7265625" customWidth="1"/>
    <col min="15371" max="15371" width="13.7265625" customWidth="1"/>
    <col min="15372" max="15373" width="9.7265625" customWidth="1"/>
    <col min="15617" max="15617" width="29.54296875" customWidth="1"/>
    <col min="15618" max="15619" width="1.7265625" customWidth="1"/>
    <col min="15620" max="15624" width="9.7265625" customWidth="1"/>
    <col min="15625" max="15625" width="13.81640625" customWidth="1"/>
    <col min="15626" max="15626" width="9.7265625" customWidth="1"/>
    <col min="15627" max="15627" width="13.7265625" customWidth="1"/>
    <col min="15628" max="15629" width="9.7265625" customWidth="1"/>
    <col min="15873" max="15873" width="29.54296875" customWidth="1"/>
    <col min="15874" max="15875" width="1.7265625" customWidth="1"/>
    <col min="15876" max="15880" width="9.7265625" customWidth="1"/>
    <col min="15881" max="15881" width="13.81640625" customWidth="1"/>
    <col min="15882" max="15882" width="9.7265625" customWidth="1"/>
    <col min="15883" max="15883" width="13.7265625" customWidth="1"/>
    <col min="15884" max="15885" width="9.7265625" customWidth="1"/>
    <col min="16129" max="16129" width="29.54296875" customWidth="1"/>
    <col min="16130" max="16131" width="1.7265625" customWidth="1"/>
    <col min="16132" max="16136" width="9.7265625" customWidth="1"/>
    <col min="16137" max="16137" width="13.81640625" customWidth="1"/>
    <col min="16138" max="16138" width="9.7265625" customWidth="1"/>
    <col min="16139" max="16139" width="13.7265625" customWidth="1"/>
    <col min="16140" max="16141" width="9.7265625" customWidth="1"/>
  </cols>
  <sheetData>
    <row r="1" spans="1:13" x14ac:dyDescent="0.35">
      <c r="A1" s="86" t="s">
        <v>277</v>
      </c>
      <c r="B1" s="86"/>
      <c r="C1" s="51"/>
      <c r="D1" s="51"/>
      <c r="E1" s="51"/>
      <c r="F1" s="51"/>
      <c r="G1" s="51"/>
      <c r="H1" s="51"/>
      <c r="I1" s="51"/>
      <c r="J1" s="51"/>
      <c r="K1" s="51"/>
      <c r="L1" s="51"/>
      <c r="M1" s="51"/>
    </row>
    <row r="2" spans="1:13" x14ac:dyDescent="0.35">
      <c r="A2" s="87" t="s">
        <v>294</v>
      </c>
      <c r="B2" s="88"/>
      <c r="C2" s="52"/>
      <c r="D2" s="52"/>
      <c r="E2" s="52"/>
      <c r="F2" s="52"/>
      <c r="G2" s="52"/>
      <c r="H2" s="52"/>
      <c r="I2" s="52"/>
      <c r="J2" s="52"/>
      <c r="K2" s="52"/>
      <c r="L2" s="52"/>
      <c r="M2" s="52"/>
    </row>
    <row r="3" spans="1:13" x14ac:dyDescent="0.35">
      <c r="A3" s="89"/>
      <c r="B3" s="89"/>
      <c r="D3" s="90" t="s">
        <v>57</v>
      </c>
      <c r="E3" s="91"/>
      <c r="F3" s="91"/>
      <c r="G3" s="91"/>
      <c r="H3" s="92" t="s">
        <v>58</v>
      </c>
      <c r="I3" s="91"/>
      <c r="J3" s="91"/>
      <c r="K3" s="91"/>
      <c r="L3" s="91"/>
      <c r="M3" s="91"/>
    </row>
    <row r="4" spans="1:13" ht="33.75" customHeight="1" x14ac:dyDescent="0.35">
      <c r="A4" s="93"/>
      <c r="B4" s="93"/>
      <c r="C4" s="94"/>
      <c r="D4" s="95" t="s">
        <v>59</v>
      </c>
      <c r="E4" s="95" t="s">
        <v>60</v>
      </c>
      <c r="F4" s="95" t="s">
        <v>61</v>
      </c>
      <c r="G4" s="95" t="s">
        <v>62</v>
      </c>
      <c r="H4" s="95" t="s">
        <v>63</v>
      </c>
      <c r="I4" s="95" t="s">
        <v>64</v>
      </c>
      <c r="J4" s="95" t="s">
        <v>60</v>
      </c>
      <c r="K4" s="95" t="s">
        <v>65</v>
      </c>
      <c r="L4" s="95" t="s">
        <v>61</v>
      </c>
      <c r="M4" s="95" t="s">
        <v>62</v>
      </c>
    </row>
    <row r="6" spans="1:13" x14ac:dyDescent="0.35">
      <c r="D6" s="96" t="s">
        <v>5</v>
      </c>
    </row>
    <row r="8" spans="1:13" x14ac:dyDescent="0.35">
      <c r="A8" s="97" t="s">
        <v>66</v>
      </c>
      <c r="B8" s="97"/>
      <c r="C8" s="97"/>
      <c r="D8" s="97"/>
      <c r="E8" s="97"/>
      <c r="F8" s="97"/>
      <c r="G8" s="97"/>
      <c r="H8" s="97"/>
      <c r="I8" s="97"/>
      <c r="J8" s="97"/>
      <c r="K8" s="97"/>
      <c r="L8" s="97"/>
      <c r="M8" s="97"/>
    </row>
    <row r="9" spans="1:13" x14ac:dyDescent="0.35">
      <c r="A9" s="89" t="s">
        <v>67</v>
      </c>
      <c r="B9" s="89"/>
      <c r="C9" s="98"/>
      <c r="D9" s="85">
        <v>185020</v>
      </c>
      <c r="E9" s="85">
        <v>29350</v>
      </c>
      <c r="F9" s="85">
        <v>40250</v>
      </c>
      <c r="G9" s="85">
        <v>12350</v>
      </c>
      <c r="H9" s="85">
        <v>130</v>
      </c>
      <c r="I9" s="85">
        <v>17530</v>
      </c>
      <c r="J9" s="85">
        <v>150</v>
      </c>
      <c r="K9" s="85">
        <v>5130</v>
      </c>
      <c r="L9" s="85">
        <v>1100</v>
      </c>
      <c r="M9" s="85">
        <v>240</v>
      </c>
    </row>
    <row r="10" spans="1:13" x14ac:dyDescent="0.35">
      <c r="A10" s="89" t="s">
        <v>68</v>
      </c>
      <c r="B10" s="89"/>
      <c r="C10" s="98"/>
      <c r="D10" s="85">
        <v>158390</v>
      </c>
      <c r="E10" s="85">
        <v>39020</v>
      </c>
      <c r="F10" s="85">
        <v>54290</v>
      </c>
      <c r="G10" s="85">
        <v>15260</v>
      </c>
      <c r="H10" s="85">
        <v>260</v>
      </c>
      <c r="I10" s="85">
        <v>14850</v>
      </c>
      <c r="J10" s="85">
        <v>140</v>
      </c>
      <c r="K10" s="85">
        <v>7390</v>
      </c>
      <c r="L10" s="85">
        <v>1350</v>
      </c>
      <c r="M10" s="85">
        <v>280</v>
      </c>
    </row>
    <row r="11" spans="1:13" x14ac:dyDescent="0.35">
      <c r="A11" s="89" t="s">
        <v>69</v>
      </c>
      <c r="B11" s="89"/>
      <c r="C11" s="98"/>
      <c r="D11" s="85">
        <v>113960</v>
      </c>
      <c r="E11" s="85">
        <v>40110</v>
      </c>
      <c r="F11" s="85">
        <v>74600</v>
      </c>
      <c r="G11" s="85">
        <v>38290</v>
      </c>
      <c r="H11" s="85">
        <v>830</v>
      </c>
      <c r="I11" s="85">
        <v>10820</v>
      </c>
      <c r="J11" s="85">
        <v>570</v>
      </c>
      <c r="K11" s="85">
        <v>9490</v>
      </c>
      <c r="L11" s="85">
        <v>2020</v>
      </c>
      <c r="M11" s="85">
        <v>550</v>
      </c>
    </row>
    <row r="12" spans="1:13" x14ac:dyDescent="0.35">
      <c r="A12" s="89" t="s">
        <v>70</v>
      </c>
      <c r="B12" s="89"/>
      <c r="C12" s="98"/>
      <c r="D12" s="85">
        <v>95950</v>
      </c>
      <c r="E12" s="85">
        <v>37610</v>
      </c>
      <c r="F12" s="85">
        <v>93830</v>
      </c>
      <c r="G12" s="85">
        <v>39570</v>
      </c>
      <c r="H12" s="85">
        <v>970</v>
      </c>
      <c r="I12" s="85">
        <v>8030</v>
      </c>
      <c r="J12" s="85">
        <v>840</v>
      </c>
      <c r="K12" s="85">
        <v>10880</v>
      </c>
      <c r="L12" s="85">
        <v>2800</v>
      </c>
      <c r="M12" s="85">
        <v>750</v>
      </c>
    </row>
    <row r="13" spans="1:13" x14ac:dyDescent="0.35">
      <c r="A13" s="89" t="s">
        <v>71</v>
      </c>
      <c r="B13" s="89"/>
      <c r="C13" s="98"/>
      <c r="D13" s="85">
        <v>79740</v>
      </c>
      <c r="E13" s="85">
        <v>33140</v>
      </c>
      <c r="F13" s="85">
        <v>110090</v>
      </c>
      <c r="G13" s="85">
        <v>43990</v>
      </c>
      <c r="H13" s="85">
        <v>950</v>
      </c>
      <c r="I13" s="85">
        <v>6240</v>
      </c>
      <c r="J13" s="85">
        <v>910</v>
      </c>
      <c r="K13" s="85">
        <v>11370</v>
      </c>
      <c r="L13" s="85">
        <v>3800</v>
      </c>
      <c r="M13" s="85">
        <v>990</v>
      </c>
    </row>
    <row r="14" spans="1:13" x14ac:dyDescent="0.35">
      <c r="A14" s="89" t="s">
        <v>72</v>
      </c>
      <c r="B14" s="89"/>
      <c r="C14" s="98"/>
      <c r="D14" s="85">
        <v>68090</v>
      </c>
      <c r="E14" s="85">
        <v>31160</v>
      </c>
      <c r="F14" s="85">
        <v>121100</v>
      </c>
      <c r="G14" s="85">
        <v>46610</v>
      </c>
      <c r="H14" s="85">
        <v>960</v>
      </c>
      <c r="I14" s="85">
        <v>5240</v>
      </c>
      <c r="J14" s="85">
        <v>980</v>
      </c>
      <c r="K14" s="85">
        <v>11200</v>
      </c>
      <c r="L14" s="85">
        <v>4710</v>
      </c>
      <c r="M14" s="85">
        <v>1190</v>
      </c>
    </row>
    <row r="15" spans="1:13" x14ac:dyDescent="0.35">
      <c r="A15" s="89" t="s">
        <v>73</v>
      </c>
      <c r="B15" s="89"/>
      <c r="C15" s="98"/>
      <c r="D15" s="85">
        <v>57950</v>
      </c>
      <c r="E15" s="85">
        <v>28990</v>
      </c>
      <c r="F15" s="85">
        <v>130470</v>
      </c>
      <c r="G15" s="85">
        <v>49540</v>
      </c>
      <c r="H15" s="85">
        <v>920</v>
      </c>
      <c r="I15" s="85">
        <v>4480</v>
      </c>
      <c r="J15" s="85">
        <v>1030</v>
      </c>
      <c r="K15" s="85">
        <v>10960</v>
      </c>
      <c r="L15" s="85">
        <v>5510</v>
      </c>
      <c r="M15" s="85">
        <v>1370</v>
      </c>
    </row>
    <row r="16" spans="1:13" x14ac:dyDescent="0.35">
      <c r="A16" s="89" t="s">
        <v>74</v>
      </c>
      <c r="B16" s="89"/>
      <c r="C16" s="98"/>
      <c r="D16" s="85">
        <v>50570</v>
      </c>
      <c r="E16" s="85">
        <v>26870</v>
      </c>
      <c r="F16" s="85">
        <v>137430</v>
      </c>
      <c r="G16" s="85">
        <v>52090</v>
      </c>
      <c r="H16" s="85">
        <v>900</v>
      </c>
      <c r="I16" s="85">
        <v>3870</v>
      </c>
      <c r="J16" s="85">
        <v>1020</v>
      </c>
      <c r="K16" s="85">
        <v>10740</v>
      </c>
      <c r="L16" s="85">
        <v>6190</v>
      </c>
      <c r="M16" s="85">
        <v>1550</v>
      </c>
    </row>
    <row r="17" spans="1:13" x14ac:dyDescent="0.35">
      <c r="A17" s="89" t="s">
        <v>75</v>
      </c>
      <c r="B17" s="89"/>
      <c r="C17" s="98"/>
      <c r="D17" s="85">
        <v>44930</v>
      </c>
      <c r="E17" s="85">
        <v>24900</v>
      </c>
      <c r="F17" s="85">
        <v>142490</v>
      </c>
      <c r="G17" s="85">
        <v>54640</v>
      </c>
      <c r="H17" s="85">
        <v>880</v>
      </c>
      <c r="I17" s="85">
        <v>3500</v>
      </c>
      <c r="J17" s="85">
        <v>1000</v>
      </c>
      <c r="K17" s="85">
        <v>10370</v>
      </c>
      <c r="L17" s="85">
        <v>6840</v>
      </c>
      <c r="M17" s="85">
        <v>1680</v>
      </c>
    </row>
    <row r="18" spans="1:13" x14ac:dyDescent="0.35">
      <c r="A18" s="89" t="s">
        <v>76</v>
      </c>
      <c r="B18" s="89"/>
      <c r="C18" s="98"/>
      <c r="D18" s="85">
        <v>40410</v>
      </c>
      <c r="E18" s="85">
        <v>22960</v>
      </c>
      <c r="F18" s="85">
        <v>146630</v>
      </c>
      <c r="G18" s="85">
        <v>56960</v>
      </c>
      <c r="H18" s="85">
        <v>840</v>
      </c>
      <c r="I18" s="85">
        <v>3160</v>
      </c>
      <c r="J18" s="85">
        <v>1010</v>
      </c>
      <c r="K18" s="85">
        <v>10010</v>
      </c>
      <c r="L18" s="85">
        <v>7370</v>
      </c>
      <c r="M18" s="85">
        <v>1880</v>
      </c>
    </row>
    <row r="19" spans="1:13" x14ac:dyDescent="0.35">
      <c r="A19" s="89" t="s">
        <v>77</v>
      </c>
      <c r="B19" s="89"/>
      <c r="C19" s="98"/>
      <c r="D19" s="85">
        <v>36430</v>
      </c>
      <c r="E19" s="85">
        <v>21390</v>
      </c>
      <c r="F19" s="85">
        <v>149720</v>
      </c>
      <c r="G19" s="85">
        <v>59410</v>
      </c>
      <c r="H19" s="85">
        <v>830</v>
      </c>
      <c r="I19" s="85">
        <v>2840</v>
      </c>
      <c r="J19" s="85">
        <v>1050</v>
      </c>
      <c r="K19" s="85">
        <v>9670</v>
      </c>
      <c r="L19" s="85">
        <v>7820</v>
      </c>
      <c r="M19" s="85">
        <v>2050</v>
      </c>
    </row>
    <row r="20" spans="1:13" x14ac:dyDescent="0.35">
      <c r="A20" s="89" t="s">
        <v>78</v>
      </c>
      <c r="B20" s="89"/>
      <c r="C20" s="98"/>
      <c r="D20" s="85">
        <v>34160</v>
      </c>
      <c r="E20" s="85">
        <v>20560</v>
      </c>
      <c r="F20" s="85">
        <v>150590</v>
      </c>
      <c r="G20" s="85">
        <v>61650</v>
      </c>
      <c r="H20" s="85">
        <v>870</v>
      </c>
      <c r="I20" s="85">
        <v>2860</v>
      </c>
      <c r="J20" s="85">
        <v>1080</v>
      </c>
      <c r="K20" s="85">
        <v>9000</v>
      </c>
      <c r="L20" s="85">
        <v>8290</v>
      </c>
      <c r="M20" s="85">
        <v>2170</v>
      </c>
    </row>
    <row r="21" spans="1:13" x14ac:dyDescent="0.35">
      <c r="A21" s="89" t="s">
        <v>82</v>
      </c>
      <c r="B21" s="89"/>
      <c r="C21" s="98"/>
      <c r="D21" s="85">
        <v>32630</v>
      </c>
      <c r="E21" s="85">
        <v>19240</v>
      </c>
      <c r="F21" s="85">
        <v>152330</v>
      </c>
      <c r="G21" s="85">
        <v>62760</v>
      </c>
      <c r="H21" s="85">
        <v>890</v>
      </c>
      <c r="I21" s="85">
        <v>2610</v>
      </c>
      <c r="J21" s="85">
        <v>1140</v>
      </c>
      <c r="K21" s="85">
        <v>8620</v>
      </c>
      <c r="L21" s="85">
        <v>8810</v>
      </c>
      <c r="M21" s="85">
        <v>2200</v>
      </c>
    </row>
    <row r="22" spans="1:13" x14ac:dyDescent="0.35">
      <c r="A22" s="89" t="s">
        <v>83</v>
      </c>
      <c r="B22" s="89"/>
      <c r="C22" s="98"/>
      <c r="D22" s="85">
        <v>30170</v>
      </c>
      <c r="E22" s="85">
        <v>18200</v>
      </c>
      <c r="F22" s="85">
        <v>154620</v>
      </c>
      <c r="G22" s="85">
        <v>63970</v>
      </c>
      <c r="H22" s="85">
        <v>840</v>
      </c>
      <c r="I22" s="85">
        <v>2290</v>
      </c>
      <c r="J22" s="85">
        <v>1080</v>
      </c>
      <c r="K22" s="85">
        <v>8510</v>
      </c>
      <c r="L22" s="85">
        <v>9240</v>
      </c>
      <c r="M22" s="85">
        <v>2310</v>
      </c>
    </row>
    <row r="23" spans="1:13" x14ac:dyDescent="0.35">
      <c r="A23" s="89" t="s">
        <v>84</v>
      </c>
      <c r="B23" s="89"/>
      <c r="C23" s="98"/>
      <c r="D23" s="85">
        <v>27810</v>
      </c>
      <c r="E23" s="85">
        <v>17310</v>
      </c>
      <c r="F23" s="85">
        <v>156770</v>
      </c>
      <c r="G23" s="85">
        <v>65080</v>
      </c>
      <c r="H23" s="85">
        <v>780</v>
      </c>
      <c r="I23" s="85">
        <v>2090</v>
      </c>
      <c r="J23" s="85">
        <v>1030</v>
      </c>
      <c r="K23" s="85">
        <v>8310</v>
      </c>
      <c r="L23" s="85">
        <v>9640</v>
      </c>
      <c r="M23" s="85">
        <v>2410</v>
      </c>
    </row>
    <row r="24" spans="1:13" x14ac:dyDescent="0.35">
      <c r="A24" s="89" t="s">
        <v>85</v>
      </c>
      <c r="B24" s="89"/>
      <c r="C24" s="98"/>
      <c r="D24" s="85">
        <v>25680</v>
      </c>
      <c r="E24" s="85">
        <v>16630</v>
      </c>
      <c r="F24" s="85">
        <v>158480</v>
      </c>
      <c r="G24" s="85">
        <v>66170</v>
      </c>
      <c r="H24" s="85">
        <v>750</v>
      </c>
      <c r="I24" s="85">
        <v>1840</v>
      </c>
      <c r="J24" s="85">
        <v>1020</v>
      </c>
      <c r="K24" s="85">
        <v>8200</v>
      </c>
      <c r="L24" s="85">
        <v>9940</v>
      </c>
      <c r="M24" s="85">
        <v>2530</v>
      </c>
    </row>
    <row r="25" spans="1:13" x14ac:dyDescent="0.35">
      <c r="A25" s="89" t="s">
        <v>86</v>
      </c>
      <c r="B25" s="89"/>
      <c r="C25" s="98"/>
      <c r="D25" s="85">
        <v>24040</v>
      </c>
      <c r="E25" s="85">
        <v>16120</v>
      </c>
      <c r="F25" s="85">
        <v>159930</v>
      </c>
      <c r="G25" s="85">
        <v>66870</v>
      </c>
      <c r="H25" s="85">
        <v>750</v>
      </c>
      <c r="I25" s="85">
        <v>1670</v>
      </c>
      <c r="J25" s="85">
        <v>950</v>
      </c>
      <c r="K25" s="85">
        <v>8030</v>
      </c>
      <c r="L25" s="85">
        <v>10240</v>
      </c>
      <c r="M25" s="85">
        <v>2630</v>
      </c>
    </row>
    <row r="26" spans="1:13" x14ac:dyDescent="0.35">
      <c r="A26" s="89" t="s">
        <v>87</v>
      </c>
      <c r="B26" s="89"/>
      <c r="C26" s="98"/>
      <c r="D26" s="85">
        <v>22480</v>
      </c>
      <c r="E26" s="85">
        <v>15510</v>
      </c>
      <c r="F26" s="85">
        <v>160950</v>
      </c>
      <c r="G26" s="85">
        <v>68030</v>
      </c>
      <c r="H26" s="85">
        <v>760</v>
      </c>
      <c r="I26" s="85">
        <v>1550</v>
      </c>
      <c r="J26" s="85">
        <v>980</v>
      </c>
      <c r="K26" s="85">
        <v>7780</v>
      </c>
      <c r="L26" s="85">
        <v>10440</v>
      </c>
      <c r="M26" s="85">
        <v>2760</v>
      </c>
    </row>
    <row r="27" spans="1:13" x14ac:dyDescent="0.35">
      <c r="A27" s="89" t="s">
        <v>88</v>
      </c>
      <c r="B27" s="89"/>
      <c r="C27" s="98"/>
      <c r="D27" s="85">
        <v>21580</v>
      </c>
      <c r="E27" s="85">
        <v>14700</v>
      </c>
      <c r="F27" s="85">
        <v>161620</v>
      </c>
      <c r="G27" s="85">
        <v>69060</v>
      </c>
      <c r="H27" s="85">
        <v>780</v>
      </c>
      <c r="I27" s="85">
        <v>1450</v>
      </c>
      <c r="J27" s="85">
        <v>920</v>
      </c>
      <c r="K27" s="85">
        <v>7550</v>
      </c>
      <c r="L27" s="85">
        <v>10710</v>
      </c>
      <c r="M27" s="85">
        <v>2870</v>
      </c>
    </row>
    <row r="28" spans="1:13" x14ac:dyDescent="0.35">
      <c r="A28" s="89" t="s">
        <v>89</v>
      </c>
      <c r="B28" s="89"/>
      <c r="C28" s="98"/>
      <c r="D28" s="85">
        <v>20750</v>
      </c>
      <c r="E28" s="85">
        <v>14100</v>
      </c>
      <c r="F28" s="85">
        <v>162430</v>
      </c>
      <c r="G28" s="85">
        <v>69680</v>
      </c>
      <c r="H28" s="85">
        <v>760</v>
      </c>
      <c r="I28" s="85">
        <v>1330</v>
      </c>
      <c r="J28" s="85">
        <v>910</v>
      </c>
      <c r="K28" s="85">
        <v>7380</v>
      </c>
      <c r="L28" s="85">
        <v>10900</v>
      </c>
      <c r="M28" s="85">
        <v>2990</v>
      </c>
    </row>
    <row r="29" spans="1:13" x14ac:dyDescent="0.35">
      <c r="A29" s="89" t="s">
        <v>90</v>
      </c>
      <c r="B29" s="89"/>
      <c r="C29" s="98"/>
      <c r="D29" s="85">
        <v>20160</v>
      </c>
      <c r="E29" s="85">
        <v>13410</v>
      </c>
      <c r="F29" s="85">
        <v>162740</v>
      </c>
      <c r="G29" s="85">
        <v>70660</v>
      </c>
      <c r="H29" s="85">
        <v>740</v>
      </c>
      <c r="I29" s="85">
        <v>1230</v>
      </c>
      <c r="J29" s="85">
        <v>910</v>
      </c>
      <c r="K29" s="85">
        <v>7220</v>
      </c>
      <c r="L29" s="85">
        <v>11110</v>
      </c>
      <c r="M29" s="85">
        <v>3060</v>
      </c>
    </row>
    <row r="30" spans="1:13" x14ac:dyDescent="0.35">
      <c r="A30" s="89" t="s">
        <v>91</v>
      </c>
      <c r="B30" s="89"/>
      <c r="C30" s="98"/>
      <c r="D30" s="85">
        <v>19430</v>
      </c>
      <c r="E30" s="85">
        <v>13070</v>
      </c>
      <c r="F30" s="85">
        <v>163040</v>
      </c>
      <c r="G30" s="85">
        <v>71420</v>
      </c>
      <c r="H30" s="85">
        <v>760</v>
      </c>
      <c r="I30" s="85">
        <v>1170</v>
      </c>
      <c r="J30" s="85">
        <v>880</v>
      </c>
      <c r="K30" s="85">
        <v>7030</v>
      </c>
      <c r="L30" s="85">
        <v>11280</v>
      </c>
      <c r="M30" s="85">
        <v>3150</v>
      </c>
    </row>
    <row r="31" spans="1:13" x14ac:dyDescent="0.35">
      <c r="A31" s="89" t="s">
        <v>92</v>
      </c>
      <c r="B31" s="89"/>
      <c r="C31" s="98"/>
      <c r="D31" s="85">
        <v>18830</v>
      </c>
      <c r="E31" s="85">
        <v>12700</v>
      </c>
      <c r="F31" s="85">
        <v>162830</v>
      </c>
      <c r="G31" s="85">
        <v>72600</v>
      </c>
      <c r="H31" s="85">
        <v>790</v>
      </c>
      <c r="I31" s="85">
        <v>1080</v>
      </c>
      <c r="J31" s="85">
        <v>900</v>
      </c>
      <c r="K31" s="85">
        <v>6870</v>
      </c>
      <c r="L31" s="85">
        <v>11360</v>
      </c>
      <c r="M31" s="85">
        <v>3260</v>
      </c>
    </row>
    <row r="32" spans="1:13" x14ac:dyDescent="0.35">
      <c r="A32" s="89" t="s">
        <v>93</v>
      </c>
      <c r="B32" s="89"/>
      <c r="C32" s="98"/>
      <c r="D32" s="85">
        <v>12400</v>
      </c>
      <c r="E32" s="85">
        <v>10210</v>
      </c>
      <c r="F32" s="85">
        <v>163520</v>
      </c>
      <c r="G32" s="85">
        <v>80830</v>
      </c>
      <c r="H32" s="85">
        <v>790</v>
      </c>
      <c r="I32" s="85">
        <v>900</v>
      </c>
      <c r="J32" s="85">
        <v>890</v>
      </c>
      <c r="K32" s="85">
        <v>6780</v>
      </c>
      <c r="L32" s="85">
        <v>11500</v>
      </c>
      <c r="M32" s="85">
        <v>3390</v>
      </c>
    </row>
    <row r="33" spans="1:13" x14ac:dyDescent="0.35">
      <c r="A33" s="99"/>
      <c r="B33" s="99"/>
      <c r="C33" s="99"/>
      <c r="D33" s="99"/>
      <c r="E33" s="99"/>
      <c r="F33" s="99"/>
      <c r="G33" s="99"/>
      <c r="H33" s="99"/>
      <c r="I33" s="99"/>
      <c r="J33" s="99"/>
      <c r="K33" s="99"/>
      <c r="L33" s="99"/>
      <c r="M33" s="99"/>
    </row>
    <row r="34" spans="1:13" x14ac:dyDescent="0.35">
      <c r="A34" s="89" t="s">
        <v>38</v>
      </c>
      <c r="B34" s="100"/>
      <c r="C34" s="100"/>
      <c r="D34" s="100"/>
      <c r="E34" s="100"/>
      <c r="F34" s="100"/>
      <c r="G34" s="100"/>
      <c r="H34" s="100"/>
      <c r="I34" s="100"/>
      <c r="J34" s="100"/>
      <c r="K34" s="100"/>
      <c r="L34" s="100"/>
      <c r="M34" s="100"/>
    </row>
    <row r="35" spans="1:13" x14ac:dyDescent="0.35">
      <c r="A35" s="89" t="s">
        <v>79</v>
      </c>
      <c r="B35" s="89"/>
      <c r="C35" s="41"/>
      <c r="D35" s="41"/>
      <c r="E35" s="41"/>
      <c r="F35" s="41"/>
    </row>
    <row r="36" spans="1:13" x14ac:dyDescent="0.35">
      <c r="A36" s="89" t="s">
        <v>41</v>
      </c>
    </row>
    <row r="37" spans="1:13" x14ac:dyDescent="0.35">
      <c r="A37" s="89" t="s">
        <v>42</v>
      </c>
    </row>
    <row r="38" spans="1:13" x14ac:dyDescent="0.35">
      <c r="A38" s="89" t="s">
        <v>80</v>
      </c>
    </row>
    <row r="39" spans="1:13" x14ac:dyDescent="0.35">
      <c r="A39" s="41"/>
    </row>
    <row r="40" spans="1:13" x14ac:dyDescent="0.35">
      <c r="H40" s="98"/>
      <c r="I40" s="98"/>
      <c r="J40" s="98"/>
    </row>
    <row r="51" spans="208:210" x14ac:dyDescent="0.35">
      <c r="GZ51" s="89"/>
      <c r="HA51" s="89"/>
      <c r="HB51" s="89"/>
    </row>
    <row r="52" spans="208:210" x14ac:dyDescent="0.35">
      <c r="GZ52" s="89"/>
      <c r="HA52" s="89"/>
      <c r="HB52" s="89"/>
    </row>
    <row r="53" spans="208:210" x14ac:dyDescent="0.35">
      <c r="GZ53" s="89"/>
      <c r="HA53" s="89"/>
      <c r="HB53" s="89"/>
    </row>
    <row r="54" spans="208:210" x14ac:dyDescent="0.35">
      <c r="GZ54" s="89"/>
      <c r="HA54" s="89"/>
      <c r="HB54" s="89"/>
    </row>
    <row r="55" spans="208:210" x14ac:dyDescent="0.35">
      <c r="GZ55" s="89"/>
      <c r="HA55" s="89"/>
      <c r="HB55" s="89"/>
    </row>
  </sheetData>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C27"/>
  <sheetViews>
    <sheetView showGridLines="0" zoomScaleNormal="100" workbookViewId="0"/>
  </sheetViews>
  <sheetFormatPr defaultColWidth="10.7265625" defaultRowHeight="14.5" x14ac:dyDescent="0.35"/>
  <cols>
    <col min="1" max="1" width="29.54296875" customWidth="1"/>
    <col min="2" max="3" width="1.7265625" customWidth="1"/>
    <col min="4" max="8" width="9.7265625" customWidth="1"/>
    <col min="9" max="9" width="13.81640625" customWidth="1"/>
    <col min="10" max="10" width="9.7265625" customWidth="1"/>
    <col min="11" max="11" width="13.7265625" customWidth="1"/>
    <col min="12" max="13" width="9.7265625" customWidth="1"/>
    <col min="256" max="256" width="29.54296875" customWidth="1"/>
    <col min="257" max="258" width="1.7265625" customWidth="1"/>
    <col min="259" max="263" width="9.7265625" customWidth="1"/>
    <col min="264" max="264" width="13.81640625" customWidth="1"/>
    <col min="265" max="265" width="9.7265625" customWidth="1"/>
    <col min="266" max="266" width="13.7265625" customWidth="1"/>
    <col min="267" max="268" width="9.7265625" customWidth="1"/>
    <col min="512" max="512" width="29.54296875" customWidth="1"/>
    <col min="513" max="514" width="1.7265625" customWidth="1"/>
    <col min="515" max="519" width="9.7265625" customWidth="1"/>
    <col min="520" max="520" width="13.81640625" customWidth="1"/>
    <col min="521" max="521" width="9.7265625" customWidth="1"/>
    <col min="522" max="522" width="13.7265625" customWidth="1"/>
    <col min="523" max="524" width="9.7265625" customWidth="1"/>
    <col min="768" max="768" width="29.54296875" customWidth="1"/>
    <col min="769" max="770" width="1.7265625" customWidth="1"/>
    <col min="771" max="775" width="9.7265625" customWidth="1"/>
    <col min="776" max="776" width="13.81640625" customWidth="1"/>
    <col min="777" max="777" width="9.7265625" customWidth="1"/>
    <col min="778" max="778" width="13.7265625" customWidth="1"/>
    <col min="779" max="780" width="9.7265625" customWidth="1"/>
    <col min="1024" max="1024" width="29.54296875" customWidth="1"/>
    <col min="1025" max="1026" width="1.7265625" customWidth="1"/>
    <col min="1027" max="1031" width="9.7265625" customWidth="1"/>
    <col min="1032" max="1032" width="13.81640625" customWidth="1"/>
    <col min="1033" max="1033" width="9.7265625" customWidth="1"/>
    <col min="1034" max="1034" width="13.7265625" customWidth="1"/>
    <col min="1035" max="1036" width="9.7265625" customWidth="1"/>
    <col min="1280" max="1280" width="29.54296875" customWidth="1"/>
    <col min="1281" max="1282" width="1.7265625" customWidth="1"/>
    <col min="1283" max="1287" width="9.7265625" customWidth="1"/>
    <col min="1288" max="1288" width="13.81640625" customWidth="1"/>
    <col min="1289" max="1289" width="9.7265625" customWidth="1"/>
    <col min="1290" max="1290" width="13.7265625" customWidth="1"/>
    <col min="1291" max="1292" width="9.7265625" customWidth="1"/>
    <col min="1536" max="1536" width="29.54296875" customWidth="1"/>
    <col min="1537" max="1538" width="1.7265625" customWidth="1"/>
    <col min="1539" max="1543" width="9.7265625" customWidth="1"/>
    <col min="1544" max="1544" width="13.81640625" customWidth="1"/>
    <col min="1545" max="1545" width="9.7265625" customWidth="1"/>
    <col min="1546" max="1546" width="13.7265625" customWidth="1"/>
    <col min="1547" max="1548" width="9.7265625" customWidth="1"/>
    <col min="1792" max="1792" width="29.54296875" customWidth="1"/>
    <col min="1793" max="1794" width="1.7265625" customWidth="1"/>
    <col min="1795" max="1799" width="9.7265625" customWidth="1"/>
    <col min="1800" max="1800" width="13.81640625" customWidth="1"/>
    <col min="1801" max="1801" width="9.7265625" customWidth="1"/>
    <col min="1802" max="1802" width="13.7265625" customWidth="1"/>
    <col min="1803" max="1804" width="9.7265625" customWidth="1"/>
    <col min="2048" max="2048" width="29.54296875" customWidth="1"/>
    <col min="2049" max="2050" width="1.7265625" customWidth="1"/>
    <col min="2051" max="2055" width="9.7265625" customWidth="1"/>
    <col min="2056" max="2056" width="13.81640625" customWidth="1"/>
    <col min="2057" max="2057" width="9.7265625" customWidth="1"/>
    <col min="2058" max="2058" width="13.7265625" customWidth="1"/>
    <col min="2059" max="2060" width="9.7265625" customWidth="1"/>
    <col min="2304" max="2304" width="29.54296875" customWidth="1"/>
    <col min="2305" max="2306" width="1.7265625" customWidth="1"/>
    <col min="2307" max="2311" width="9.7265625" customWidth="1"/>
    <col min="2312" max="2312" width="13.81640625" customWidth="1"/>
    <col min="2313" max="2313" width="9.7265625" customWidth="1"/>
    <col min="2314" max="2314" width="13.7265625" customWidth="1"/>
    <col min="2315" max="2316" width="9.7265625" customWidth="1"/>
    <col min="2560" max="2560" width="29.54296875" customWidth="1"/>
    <col min="2561" max="2562" width="1.7265625" customWidth="1"/>
    <col min="2563" max="2567" width="9.7265625" customWidth="1"/>
    <col min="2568" max="2568" width="13.81640625" customWidth="1"/>
    <col min="2569" max="2569" width="9.7265625" customWidth="1"/>
    <col min="2570" max="2570" width="13.7265625" customWidth="1"/>
    <col min="2571" max="2572" width="9.7265625" customWidth="1"/>
    <col min="2816" max="2816" width="29.54296875" customWidth="1"/>
    <col min="2817" max="2818" width="1.7265625" customWidth="1"/>
    <col min="2819" max="2823" width="9.7265625" customWidth="1"/>
    <col min="2824" max="2824" width="13.81640625" customWidth="1"/>
    <col min="2825" max="2825" width="9.7265625" customWidth="1"/>
    <col min="2826" max="2826" width="13.7265625" customWidth="1"/>
    <col min="2827" max="2828" width="9.7265625" customWidth="1"/>
    <col min="3072" max="3072" width="29.54296875" customWidth="1"/>
    <col min="3073" max="3074" width="1.7265625" customWidth="1"/>
    <col min="3075" max="3079" width="9.7265625" customWidth="1"/>
    <col min="3080" max="3080" width="13.81640625" customWidth="1"/>
    <col min="3081" max="3081" width="9.7265625" customWidth="1"/>
    <col min="3082" max="3082" width="13.7265625" customWidth="1"/>
    <col min="3083" max="3084" width="9.7265625" customWidth="1"/>
    <col min="3328" max="3328" width="29.54296875" customWidth="1"/>
    <col min="3329" max="3330" width="1.7265625" customWidth="1"/>
    <col min="3331" max="3335" width="9.7265625" customWidth="1"/>
    <col min="3336" max="3336" width="13.81640625" customWidth="1"/>
    <col min="3337" max="3337" width="9.7265625" customWidth="1"/>
    <col min="3338" max="3338" width="13.7265625" customWidth="1"/>
    <col min="3339" max="3340" width="9.7265625" customWidth="1"/>
    <col min="3584" max="3584" width="29.54296875" customWidth="1"/>
    <col min="3585" max="3586" width="1.7265625" customWidth="1"/>
    <col min="3587" max="3591" width="9.7265625" customWidth="1"/>
    <col min="3592" max="3592" width="13.81640625" customWidth="1"/>
    <col min="3593" max="3593" width="9.7265625" customWidth="1"/>
    <col min="3594" max="3594" width="13.7265625" customWidth="1"/>
    <col min="3595" max="3596" width="9.7265625" customWidth="1"/>
    <col min="3840" max="3840" width="29.54296875" customWidth="1"/>
    <col min="3841" max="3842" width="1.7265625" customWidth="1"/>
    <col min="3843" max="3847" width="9.7265625" customWidth="1"/>
    <col min="3848" max="3848" width="13.81640625" customWidth="1"/>
    <col min="3849" max="3849" width="9.7265625" customWidth="1"/>
    <col min="3850" max="3850" width="13.7265625" customWidth="1"/>
    <col min="3851" max="3852" width="9.7265625" customWidth="1"/>
    <col min="4096" max="4096" width="29.54296875" customWidth="1"/>
    <col min="4097" max="4098" width="1.7265625" customWidth="1"/>
    <col min="4099" max="4103" width="9.7265625" customWidth="1"/>
    <col min="4104" max="4104" width="13.81640625" customWidth="1"/>
    <col min="4105" max="4105" width="9.7265625" customWidth="1"/>
    <col min="4106" max="4106" width="13.7265625" customWidth="1"/>
    <col min="4107" max="4108" width="9.7265625" customWidth="1"/>
    <col min="4352" max="4352" width="29.54296875" customWidth="1"/>
    <col min="4353" max="4354" width="1.7265625" customWidth="1"/>
    <col min="4355" max="4359" width="9.7265625" customWidth="1"/>
    <col min="4360" max="4360" width="13.81640625" customWidth="1"/>
    <col min="4361" max="4361" width="9.7265625" customWidth="1"/>
    <col min="4362" max="4362" width="13.7265625" customWidth="1"/>
    <col min="4363" max="4364" width="9.7265625" customWidth="1"/>
    <col min="4608" max="4608" width="29.54296875" customWidth="1"/>
    <col min="4609" max="4610" width="1.7265625" customWidth="1"/>
    <col min="4611" max="4615" width="9.7265625" customWidth="1"/>
    <col min="4616" max="4616" width="13.81640625" customWidth="1"/>
    <col min="4617" max="4617" width="9.7265625" customWidth="1"/>
    <col min="4618" max="4618" width="13.7265625" customWidth="1"/>
    <col min="4619" max="4620" width="9.7265625" customWidth="1"/>
    <col min="4864" max="4864" width="29.54296875" customWidth="1"/>
    <col min="4865" max="4866" width="1.7265625" customWidth="1"/>
    <col min="4867" max="4871" width="9.7265625" customWidth="1"/>
    <col min="4872" max="4872" width="13.81640625" customWidth="1"/>
    <col min="4873" max="4873" width="9.7265625" customWidth="1"/>
    <col min="4874" max="4874" width="13.7265625" customWidth="1"/>
    <col min="4875" max="4876" width="9.7265625" customWidth="1"/>
    <col min="5120" max="5120" width="29.54296875" customWidth="1"/>
    <col min="5121" max="5122" width="1.7265625" customWidth="1"/>
    <col min="5123" max="5127" width="9.7265625" customWidth="1"/>
    <col min="5128" max="5128" width="13.81640625" customWidth="1"/>
    <col min="5129" max="5129" width="9.7265625" customWidth="1"/>
    <col min="5130" max="5130" width="13.7265625" customWidth="1"/>
    <col min="5131" max="5132" width="9.7265625" customWidth="1"/>
    <col min="5376" max="5376" width="29.54296875" customWidth="1"/>
    <col min="5377" max="5378" width="1.7265625" customWidth="1"/>
    <col min="5379" max="5383" width="9.7265625" customWidth="1"/>
    <col min="5384" max="5384" width="13.81640625" customWidth="1"/>
    <col min="5385" max="5385" width="9.7265625" customWidth="1"/>
    <col min="5386" max="5386" width="13.7265625" customWidth="1"/>
    <col min="5387" max="5388" width="9.7265625" customWidth="1"/>
    <col min="5632" max="5632" width="29.54296875" customWidth="1"/>
    <col min="5633" max="5634" width="1.7265625" customWidth="1"/>
    <col min="5635" max="5639" width="9.7265625" customWidth="1"/>
    <col min="5640" max="5640" width="13.81640625" customWidth="1"/>
    <col min="5641" max="5641" width="9.7265625" customWidth="1"/>
    <col min="5642" max="5642" width="13.7265625" customWidth="1"/>
    <col min="5643" max="5644" width="9.7265625" customWidth="1"/>
    <col min="5888" max="5888" width="29.54296875" customWidth="1"/>
    <col min="5889" max="5890" width="1.7265625" customWidth="1"/>
    <col min="5891" max="5895" width="9.7265625" customWidth="1"/>
    <col min="5896" max="5896" width="13.81640625" customWidth="1"/>
    <col min="5897" max="5897" width="9.7265625" customWidth="1"/>
    <col min="5898" max="5898" width="13.7265625" customWidth="1"/>
    <col min="5899" max="5900" width="9.7265625" customWidth="1"/>
    <col min="6144" max="6144" width="29.54296875" customWidth="1"/>
    <col min="6145" max="6146" width="1.7265625" customWidth="1"/>
    <col min="6147" max="6151" width="9.7265625" customWidth="1"/>
    <col min="6152" max="6152" width="13.81640625" customWidth="1"/>
    <col min="6153" max="6153" width="9.7265625" customWidth="1"/>
    <col min="6154" max="6154" width="13.7265625" customWidth="1"/>
    <col min="6155" max="6156" width="9.7265625" customWidth="1"/>
    <col min="6400" max="6400" width="29.54296875" customWidth="1"/>
    <col min="6401" max="6402" width="1.7265625" customWidth="1"/>
    <col min="6403" max="6407" width="9.7265625" customWidth="1"/>
    <col min="6408" max="6408" width="13.81640625" customWidth="1"/>
    <col min="6409" max="6409" width="9.7265625" customWidth="1"/>
    <col min="6410" max="6410" width="13.7265625" customWidth="1"/>
    <col min="6411" max="6412" width="9.7265625" customWidth="1"/>
    <col min="6656" max="6656" width="29.54296875" customWidth="1"/>
    <col min="6657" max="6658" width="1.7265625" customWidth="1"/>
    <col min="6659" max="6663" width="9.7265625" customWidth="1"/>
    <col min="6664" max="6664" width="13.81640625" customWidth="1"/>
    <col min="6665" max="6665" width="9.7265625" customWidth="1"/>
    <col min="6666" max="6666" width="13.7265625" customWidth="1"/>
    <col min="6667" max="6668" width="9.7265625" customWidth="1"/>
    <col min="6912" max="6912" width="29.54296875" customWidth="1"/>
    <col min="6913" max="6914" width="1.7265625" customWidth="1"/>
    <col min="6915" max="6919" width="9.7265625" customWidth="1"/>
    <col min="6920" max="6920" width="13.81640625" customWidth="1"/>
    <col min="6921" max="6921" width="9.7265625" customWidth="1"/>
    <col min="6922" max="6922" width="13.7265625" customWidth="1"/>
    <col min="6923" max="6924" width="9.7265625" customWidth="1"/>
    <col min="7168" max="7168" width="29.54296875" customWidth="1"/>
    <col min="7169" max="7170" width="1.7265625" customWidth="1"/>
    <col min="7171" max="7175" width="9.7265625" customWidth="1"/>
    <col min="7176" max="7176" width="13.81640625" customWidth="1"/>
    <col min="7177" max="7177" width="9.7265625" customWidth="1"/>
    <col min="7178" max="7178" width="13.7265625" customWidth="1"/>
    <col min="7179" max="7180" width="9.7265625" customWidth="1"/>
    <col min="7424" max="7424" width="29.54296875" customWidth="1"/>
    <col min="7425" max="7426" width="1.7265625" customWidth="1"/>
    <col min="7427" max="7431" width="9.7265625" customWidth="1"/>
    <col min="7432" max="7432" width="13.81640625" customWidth="1"/>
    <col min="7433" max="7433" width="9.7265625" customWidth="1"/>
    <col min="7434" max="7434" width="13.7265625" customWidth="1"/>
    <col min="7435" max="7436" width="9.7265625" customWidth="1"/>
    <col min="7680" max="7680" width="29.54296875" customWidth="1"/>
    <col min="7681" max="7682" width="1.7265625" customWidth="1"/>
    <col min="7683" max="7687" width="9.7265625" customWidth="1"/>
    <col min="7688" max="7688" width="13.81640625" customWidth="1"/>
    <col min="7689" max="7689" width="9.7265625" customWidth="1"/>
    <col min="7690" max="7690" width="13.7265625" customWidth="1"/>
    <col min="7691" max="7692" width="9.7265625" customWidth="1"/>
    <col min="7936" max="7936" width="29.54296875" customWidth="1"/>
    <col min="7937" max="7938" width="1.7265625" customWidth="1"/>
    <col min="7939" max="7943" width="9.7265625" customWidth="1"/>
    <col min="7944" max="7944" width="13.81640625" customWidth="1"/>
    <col min="7945" max="7945" width="9.7265625" customWidth="1"/>
    <col min="7946" max="7946" width="13.7265625" customWidth="1"/>
    <col min="7947" max="7948" width="9.7265625" customWidth="1"/>
    <col min="8192" max="8192" width="29.54296875" customWidth="1"/>
    <col min="8193" max="8194" width="1.7265625" customWidth="1"/>
    <col min="8195" max="8199" width="9.7265625" customWidth="1"/>
    <col min="8200" max="8200" width="13.81640625" customWidth="1"/>
    <col min="8201" max="8201" width="9.7265625" customWidth="1"/>
    <col min="8202" max="8202" width="13.7265625" customWidth="1"/>
    <col min="8203" max="8204" width="9.7265625" customWidth="1"/>
    <col min="8448" max="8448" width="29.54296875" customWidth="1"/>
    <col min="8449" max="8450" width="1.7265625" customWidth="1"/>
    <col min="8451" max="8455" width="9.7265625" customWidth="1"/>
    <col min="8456" max="8456" width="13.81640625" customWidth="1"/>
    <col min="8457" max="8457" width="9.7265625" customWidth="1"/>
    <col min="8458" max="8458" width="13.7265625" customWidth="1"/>
    <col min="8459" max="8460" width="9.7265625" customWidth="1"/>
    <col min="8704" max="8704" width="29.54296875" customWidth="1"/>
    <col min="8705" max="8706" width="1.7265625" customWidth="1"/>
    <col min="8707" max="8711" width="9.7265625" customWidth="1"/>
    <col min="8712" max="8712" width="13.81640625" customWidth="1"/>
    <col min="8713" max="8713" width="9.7265625" customWidth="1"/>
    <col min="8714" max="8714" width="13.7265625" customWidth="1"/>
    <col min="8715" max="8716" width="9.7265625" customWidth="1"/>
    <col min="8960" max="8960" width="29.54296875" customWidth="1"/>
    <col min="8961" max="8962" width="1.7265625" customWidth="1"/>
    <col min="8963" max="8967" width="9.7265625" customWidth="1"/>
    <col min="8968" max="8968" width="13.81640625" customWidth="1"/>
    <col min="8969" max="8969" width="9.7265625" customWidth="1"/>
    <col min="8970" max="8970" width="13.7265625" customWidth="1"/>
    <col min="8971" max="8972" width="9.7265625" customWidth="1"/>
    <col min="9216" max="9216" width="29.54296875" customWidth="1"/>
    <col min="9217" max="9218" width="1.7265625" customWidth="1"/>
    <col min="9219" max="9223" width="9.7265625" customWidth="1"/>
    <col min="9224" max="9224" width="13.81640625" customWidth="1"/>
    <col min="9225" max="9225" width="9.7265625" customWidth="1"/>
    <col min="9226" max="9226" width="13.7265625" customWidth="1"/>
    <col min="9227" max="9228" width="9.7265625" customWidth="1"/>
    <col min="9472" max="9472" width="29.54296875" customWidth="1"/>
    <col min="9473" max="9474" width="1.7265625" customWidth="1"/>
    <col min="9475" max="9479" width="9.7265625" customWidth="1"/>
    <col min="9480" max="9480" width="13.81640625" customWidth="1"/>
    <col min="9481" max="9481" width="9.7265625" customWidth="1"/>
    <col min="9482" max="9482" width="13.7265625" customWidth="1"/>
    <col min="9483" max="9484" width="9.7265625" customWidth="1"/>
    <col min="9728" max="9728" width="29.54296875" customWidth="1"/>
    <col min="9729" max="9730" width="1.7265625" customWidth="1"/>
    <col min="9731" max="9735" width="9.7265625" customWidth="1"/>
    <col min="9736" max="9736" width="13.81640625" customWidth="1"/>
    <col min="9737" max="9737" width="9.7265625" customWidth="1"/>
    <col min="9738" max="9738" width="13.7265625" customWidth="1"/>
    <col min="9739" max="9740" width="9.7265625" customWidth="1"/>
    <col min="9984" max="9984" width="29.54296875" customWidth="1"/>
    <col min="9985" max="9986" width="1.7265625" customWidth="1"/>
    <col min="9987" max="9991" width="9.7265625" customWidth="1"/>
    <col min="9992" max="9992" width="13.81640625" customWidth="1"/>
    <col min="9993" max="9993" width="9.7265625" customWidth="1"/>
    <col min="9994" max="9994" width="13.7265625" customWidth="1"/>
    <col min="9995" max="9996" width="9.7265625" customWidth="1"/>
    <col min="10240" max="10240" width="29.54296875" customWidth="1"/>
    <col min="10241" max="10242" width="1.7265625" customWidth="1"/>
    <col min="10243" max="10247" width="9.7265625" customWidth="1"/>
    <col min="10248" max="10248" width="13.81640625" customWidth="1"/>
    <col min="10249" max="10249" width="9.7265625" customWidth="1"/>
    <col min="10250" max="10250" width="13.7265625" customWidth="1"/>
    <col min="10251" max="10252" width="9.7265625" customWidth="1"/>
    <col min="10496" max="10496" width="29.54296875" customWidth="1"/>
    <col min="10497" max="10498" width="1.7265625" customWidth="1"/>
    <col min="10499" max="10503" width="9.7265625" customWidth="1"/>
    <col min="10504" max="10504" width="13.81640625" customWidth="1"/>
    <col min="10505" max="10505" width="9.7265625" customWidth="1"/>
    <col min="10506" max="10506" width="13.7265625" customWidth="1"/>
    <col min="10507" max="10508" width="9.7265625" customWidth="1"/>
    <col min="10752" max="10752" width="29.54296875" customWidth="1"/>
    <col min="10753" max="10754" width="1.7265625" customWidth="1"/>
    <col min="10755" max="10759" width="9.7265625" customWidth="1"/>
    <col min="10760" max="10760" width="13.81640625" customWidth="1"/>
    <col min="10761" max="10761" width="9.7265625" customWidth="1"/>
    <col min="10762" max="10762" width="13.7265625" customWidth="1"/>
    <col min="10763" max="10764" width="9.7265625" customWidth="1"/>
    <col min="11008" max="11008" width="29.54296875" customWidth="1"/>
    <col min="11009" max="11010" width="1.7265625" customWidth="1"/>
    <col min="11011" max="11015" width="9.7265625" customWidth="1"/>
    <col min="11016" max="11016" width="13.81640625" customWidth="1"/>
    <col min="11017" max="11017" width="9.7265625" customWidth="1"/>
    <col min="11018" max="11018" width="13.7265625" customWidth="1"/>
    <col min="11019" max="11020" width="9.7265625" customWidth="1"/>
    <col min="11264" max="11264" width="29.54296875" customWidth="1"/>
    <col min="11265" max="11266" width="1.7265625" customWidth="1"/>
    <col min="11267" max="11271" width="9.7265625" customWidth="1"/>
    <col min="11272" max="11272" width="13.81640625" customWidth="1"/>
    <col min="11273" max="11273" width="9.7265625" customWidth="1"/>
    <col min="11274" max="11274" width="13.7265625" customWidth="1"/>
    <col min="11275" max="11276" width="9.7265625" customWidth="1"/>
    <col min="11520" max="11520" width="29.54296875" customWidth="1"/>
    <col min="11521" max="11522" width="1.7265625" customWidth="1"/>
    <col min="11523" max="11527" width="9.7265625" customWidth="1"/>
    <col min="11528" max="11528" width="13.81640625" customWidth="1"/>
    <col min="11529" max="11529" width="9.7265625" customWidth="1"/>
    <col min="11530" max="11530" width="13.7265625" customWidth="1"/>
    <col min="11531" max="11532" width="9.7265625" customWidth="1"/>
    <col min="11776" max="11776" width="29.54296875" customWidth="1"/>
    <col min="11777" max="11778" width="1.7265625" customWidth="1"/>
    <col min="11779" max="11783" width="9.7265625" customWidth="1"/>
    <col min="11784" max="11784" width="13.81640625" customWidth="1"/>
    <col min="11785" max="11785" width="9.7265625" customWidth="1"/>
    <col min="11786" max="11786" width="13.7265625" customWidth="1"/>
    <col min="11787" max="11788" width="9.7265625" customWidth="1"/>
    <col min="12032" max="12032" width="29.54296875" customWidth="1"/>
    <col min="12033" max="12034" width="1.7265625" customWidth="1"/>
    <col min="12035" max="12039" width="9.7265625" customWidth="1"/>
    <col min="12040" max="12040" width="13.81640625" customWidth="1"/>
    <col min="12041" max="12041" width="9.7265625" customWidth="1"/>
    <col min="12042" max="12042" width="13.7265625" customWidth="1"/>
    <col min="12043" max="12044" width="9.7265625" customWidth="1"/>
    <col min="12288" max="12288" width="29.54296875" customWidth="1"/>
    <col min="12289" max="12290" width="1.7265625" customWidth="1"/>
    <col min="12291" max="12295" width="9.7265625" customWidth="1"/>
    <col min="12296" max="12296" width="13.81640625" customWidth="1"/>
    <col min="12297" max="12297" width="9.7265625" customWidth="1"/>
    <col min="12298" max="12298" width="13.7265625" customWidth="1"/>
    <col min="12299" max="12300" width="9.7265625" customWidth="1"/>
    <col min="12544" max="12544" width="29.54296875" customWidth="1"/>
    <col min="12545" max="12546" width="1.7265625" customWidth="1"/>
    <col min="12547" max="12551" width="9.7265625" customWidth="1"/>
    <col min="12552" max="12552" width="13.81640625" customWidth="1"/>
    <col min="12553" max="12553" width="9.7265625" customWidth="1"/>
    <col min="12554" max="12554" width="13.7265625" customWidth="1"/>
    <col min="12555" max="12556" width="9.7265625" customWidth="1"/>
    <col min="12800" max="12800" width="29.54296875" customWidth="1"/>
    <col min="12801" max="12802" width="1.7265625" customWidth="1"/>
    <col min="12803" max="12807" width="9.7265625" customWidth="1"/>
    <col min="12808" max="12808" width="13.81640625" customWidth="1"/>
    <col min="12809" max="12809" width="9.7265625" customWidth="1"/>
    <col min="12810" max="12810" width="13.7265625" customWidth="1"/>
    <col min="12811" max="12812" width="9.7265625" customWidth="1"/>
    <col min="13056" max="13056" width="29.54296875" customWidth="1"/>
    <col min="13057" max="13058" width="1.7265625" customWidth="1"/>
    <col min="13059" max="13063" width="9.7265625" customWidth="1"/>
    <col min="13064" max="13064" width="13.81640625" customWidth="1"/>
    <col min="13065" max="13065" width="9.7265625" customWidth="1"/>
    <col min="13066" max="13066" width="13.7265625" customWidth="1"/>
    <col min="13067" max="13068" width="9.7265625" customWidth="1"/>
    <col min="13312" max="13312" width="29.54296875" customWidth="1"/>
    <col min="13313" max="13314" width="1.7265625" customWidth="1"/>
    <col min="13315" max="13319" width="9.7265625" customWidth="1"/>
    <col min="13320" max="13320" width="13.81640625" customWidth="1"/>
    <col min="13321" max="13321" width="9.7265625" customWidth="1"/>
    <col min="13322" max="13322" width="13.7265625" customWidth="1"/>
    <col min="13323" max="13324" width="9.7265625" customWidth="1"/>
    <col min="13568" max="13568" width="29.54296875" customWidth="1"/>
    <col min="13569" max="13570" width="1.7265625" customWidth="1"/>
    <col min="13571" max="13575" width="9.7265625" customWidth="1"/>
    <col min="13576" max="13576" width="13.81640625" customWidth="1"/>
    <col min="13577" max="13577" width="9.7265625" customWidth="1"/>
    <col min="13578" max="13578" width="13.7265625" customWidth="1"/>
    <col min="13579" max="13580" width="9.7265625" customWidth="1"/>
    <col min="13824" max="13824" width="29.54296875" customWidth="1"/>
    <col min="13825" max="13826" width="1.7265625" customWidth="1"/>
    <col min="13827" max="13831" width="9.7265625" customWidth="1"/>
    <col min="13832" max="13832" width="13.81640625" customWidth="1"/>
    <col min="13833" max="13833" width="9.7265625" customWidth="1"/>
    <col min="13834" max="13834" width="13.7265625" customWidth="1"/>
    <col min="13835" max="13836" width="9.7265625" customWidth="1"/>
    <col min="14080" max="14080" width="29.54296875" customWidth="1"/>
    <col min="14081" max="14082" width="1.7265625" customWidth="1"/>
    <col min="14083" max="14087" width="9.7265625" customWidth="1"/>
    <col min="14088" max="14088" width="13.81640625" customWidth="1"/>
    <col min="14089" max="14089" width="9.7265625" customWidth="1"/>
    <col min="14090" max="14090" width="13.7265625" customWidth="1"/>
    <col min="14091" max="14092" width="9.7265625" customWidth="1"/>
    <col min="14336" max="14336" width="29.54296875" customWidth="1"/>
    <col min="14337" max="14338" width="1.7265625" customWidth="1"/>
    <col min="14339" max="14343" width="9.7265625" customWidth="1"/>
    <col min="14344" max="14344" width="13.81640625" customWidth="1"/>
    <col min="14345" max="14345" width="9.7265625" customWidth="1"/>
    <col min="14346" max="14346" width="13.7265625" customWidth="1"/>
    <col min="14347" max="14348" width="9.7265625" customWidth="1"/>
    <col min="14592" max="14592" width="29.54296875" customWidth="1"/>
    <col min="14593" max="14594" width="1.7265625" customWidth="1"/>
    <col min="14595" max="14599" width="9.7265625" customWidth="1"/>
    <col min="14600" max="14600" width="13.81640625" customWidth="1"/>
    <col min="14601" max="14601" width="9.7265625" customWidth="1"/>
    <col min="14602" max="14602" width="13.7265625" customWidth="1"/>
    <col min="14603" max="14604" width="9.7265625" customWidth="1"/>
    <col min="14848" max="14848" width="29.54296875" customWidth="1"/>
    <col min="14849" max="14850" width="1.7265625" customWidth="1"/>
    <col min="14851" max="14855" width="9.7265625" customWidth="1"/>
    <col min="14856" max="14856" width="13.81640625" customWidth="1"/>
    <col min="14857" max="14857" width="9.7265625" customWidth="1"/>
    <col min="14858" max="14858" width="13.7265625" customWidth="1"/>
    <col min="14859" max="14860" width="9.7265625" customWidth="1"/>
    <col min="15104" max="15104" width="29.54296875" customWidth="1"/>
    <col min="15105" max="15106" width="1.7265625" customWidth="1"/>
    <col min="15107" max="15111" width="9.7265625" customWidth="1"/>
    <col min="15112" max="15112" width="13.81640625" customWidth="1"/>
    <col min="15113" max="15113" width="9.7265625" customWidth="1"/>
    <col min="15114" max="15114" width="13.7265625" customWidth="1"/>
    <col min="15115" max="15116" width="9.7265625" customWidth="1"/>
    <col min="15360" max="15360" width="29.54296875" customWidth="1"/>
    <col min="15361" max="15362" width="1.7265625" customWidth="1"/>
    <col min="15363" max="15367" width="9.7265625" customWidth="1"/>
    <col min="15368" max="15368" width="13.81640625" customWidth="1"/>
    <col min="15369" max="15369" width="9.7265625" customWidth="1"/>
    <col min="15370" max="15370" width="13.7265625" customWidth="1"/>
    <col min="15371" max="15372" width="9.7265625" customWidth="1"/>
    <col min="15616" max="15616" width="29.54296875" customWidth="1"/>
    <col min="15617" max="15618" width="1.7265625" customWidth="1"/>
    <col min="15619" max="15623" width="9.7265625" customWidth="1"/>
    <col min="15624" max="15624" width="13.81640625" customWidth="1"/>
    <col min="15625" max="15625" width="9.7265625" customWidth="1"/>
    <col min="15626" max="15626" width="13.7265625" customWidth="1"/>
    <col min="15627" max="15628" width="9.7265625" customWidth="1"/>
    <col min="15872" max="15872" width="29.54296875" customWidth="1"/>
    <col min="15873" max="15874" width="1.7265625" customWidth="1"/>
    <col min="15875" max="15879" width="9.7265625" customWidth="1"/>
    <col min="15880" max="15880" width="13.81640625" customWidth="1"/>
    <col min="15881" max="15881" width="9.7265625" customWidth="1"/>
    <col min="15882" max="15882" width="13.7265625" customWidth="1"/>
    <col min="15883" max="15884" width="9.7265625" customWidth="1"/>
    <col min="16128" max="16128" width="29.54296875" customWidth="1"/>
    <col min="16129" max="16130" width="1.7265625" customWidth="1"/>
    <col min="16131" max="16135" width="9.7265625" customWidth="1"/>
    <col min="16136" max="16136" width="13.81640625" customWidth="1"/>
    <col min="16137" max="16137" width="9.7265625" customWidth="1"/>
    <col min="16138" max="16138" width="13.7265625" customWidth="1"/>
    <col min="16139" max="16140" width="9.7265625" customWidth="1"/>
  </cols>
  <sheetData>
    <row r="1" spans="1:211" x14ac:dyDescent="0.35">
      <c r="A1" s="49" t="s">
        <v>96</v>
      </c>
      <c r="B1" s="49"/>
      <c r="C1" s="51"/>
      <c r="D1" s="51"/>
      <c r="E1" s="51"/>
      <c r="F1" s="51"/>
      <c r="G1" s="51"/>
      <c r="H1" s="51"/>
      <c r="I1" s="51"/>
      <c r="J1" s="51"/>
      <c r="K1" s="51"/>
      <c r="L1" s="51"/>
      <c r="M1" s="51"/>
    </row>
    <row r="2" spans="1:211" x14ac:dyDescent="0.35">
      <c r="A2" s="88" t="s">
        <v>295</v>
      </c>
      <c r="B2" s="42"/>
      <c r="C2" s="52"/>
      <c r="D2" s="52"/>
      <c r="E2" s="52"/>
      <c r="F2" s="52"/>
      <c r="G2" s="52"/>
      <c r="H2" s="52"/>
      <c r="I2" s="52"/>
      <c r="J2" s="52"/>
      <c r="K2" s="52"/>
      <c r="L2" s="52"/>
      <c r="M2" s="52"/>
    </row>
    <row r="3" spans="1:211" x14ac:dyDescent="0.35">
      <c r="A3" s="40"/>
      <c r="B3" s="40"/>
      <c r="D3" s="55" t="s">
        <v>57</v>
      </c>
      <c r="E3" s="55"/>
      <c r="F3" s="55"/>
      <c r="G3" s="55"/>
      <c r="H3" s="55" t="s">
        <v>58</v>
      </c>
      <c r="I3" s="55"/>
      <c r="J3" s="55"/>
      <c r="K3" s="55"/>
      <c r="L3" s="55"/>
      <c r="M3" s="55"/>
    </row>
    <row r="4" spans="1:211" ht="33.75" customHeight="1" x14ac:dyDescent="0.35">
      <c r="A4" s="50"/>
      <c r="B4" s="50"/>
      <c r="C4" s="38"/>
      <c r="D4" s="44" t="s">
        <v>59</v>
      </c>
      <c r="E4" s="44" t="s">
        <v>60</v>
      </c>
      <c r="F4" s="44" t="s">
        <v>61</v>
      </c>
      <c r="G4" s="44" t="s">
        <v>62</v>
      </c>
      <c r="H4" s="44" t="s">
        <v>63</v>
      </c>
      <c r="I4" s="44" t="s">
        <v>64</v>
      </c>
      <c r="J4" s="44" t="s">
        <v>60</v>
      </c>
      <c r="K4" s="44" t="s">
        <v>65</v>
      </c>
      <c r="L4" s="44" t="s">
        <v>61</v>
      </c>
      <c r="M4" s="44" t="s">
        <v>62</v>
      </c>
      <c r="GU4" s="40"/>
      <c r="GV4" s="40"/>
      <c r="GW4" s="40"/>
      <c r="GX4" s="40"/>
    </row>
    <row r="6" spans="1:211" x14ac:dyDescent="0.35">
      <c r="D6" s="45" t="s">
        <v>5</v>
      </c>
    </row>
    <row r="8" spans="1:211" x14ac:dyDescent="0.35">
      <c r="A8" s="206" t="s">
        <v>66</v>
      </c>
      <c r="B8" s="206"/>
      <c r="C8" s="206"/>
      <c r="D8" s="206"/>
      <c r="E8" s="206"/>
      <c r="F8" s="206"/>
      <c r="G8" s="206"/>
      <c r="H8" s="206"/>
      <c r="I8" s="206"/>
      <c r="J8" s="206"/>
      <c r="K8" s="206"/>
      <c r="L8" s="206"/>
      <c r="M8" s="206"/>
    </row>
    <row r="9" spans="1:211" x14ac:dyDescent="0.35">
      <c r="A9" s="40" t="s">
        <v>67</v>
      </c>
      <c r="B9" s="40"/>
      <c r="C9" s="35"/>
      <c r="D9" s="56">
        <v>142700</v>
      </c>
      <c r="E9" s="56">
        <v>24190</v>
      </c>
      <c r="F9" s="56">
        <v>28890</v>
      </c>
      <c r="G9" s="56">
        <v>9630</v>
      </c>
      <c r="H9" s="56">
        <v>70</v>
      </c>
      <c r="I9" s="56">
        <v>11620</v>
      </c>
      <c r="J9" s="56">
        <v>100</v>
      </c>
      <c r="K9" s="56">
        <v>3560</v>
      </c>
      <c r="L9" s="56">
        <v>590</v>
      </c>
      <c r="M9" s="56">
        <v>140</v>
      </c>
      <c r="N9" s="40"/>
      <c r="O9" s="40"/>
      <c r="P9" s="40"/>
      <c r="Q9" s="40"/>
      <c r="R9" s="57"/>
      <c r="S9" s="57"/>
      <c r="T9" s="57"/>
      <c r="U9" s="57"/>
      <c r="GU9" s="40"/>
      <c r="GV9" s="40"/>
      <c r="GW9" s="40"/>
      <c r="GX9" s="40"/>
      <c r="GY9" s="40"/>
      <c r="GZ9" s="40"/>
      <c r="HA9" s="40"/>
      <c r="HB9" s="40"/>
      <c r="HC9" s="40"/>
    </row>
    <row r="10" spans="1:211" x14ac:dyDescent="0.35">
      <c r="A10" s="40" t="s">
        <v>68</v>
      </c>
      <c r="B10" s="40"/>
      <c r="C10" s="35"/>
      <c r="D10" s="56">
        <v>122690</v>
      </c>
      <c r="E10" s="56">
        <v>32380</v>
      </c>
      <c r="F10" s="56">
        <v>38430</v>
      </c>
      <c r="G10" s="56">
        <v>11910</v>
      </c>
      <c r="H10" s="56">
        <v>230</v>
      </c>
      <c r="I10" s="56">
        <v>9900</v>
      </c>
      <c r="J10" s="56">
        <v>110</v>
      </c>
      <c r="K10" s="56">
        <v>4880</v>
      </c>
      <c r="L10" s="56">
        <v>770</v>
      </c>
      <c r="M10" s="56">
        <v>180</v>
      </c>
    </row>
    <row r="11" spans="1:211" x14ac:dyDescent="0.35">
      <c r="A11" s="40" t="s">
        <v>69</v>
      </c>
      <c r="B11" s="40"/>
      <c r="C11" s="35"/>
      <c r="D11" s="56">
        <v>88300</v>
      </c>
      <c r="E11" s="56">
        <v>32250</v>
      </c>
      <c r="F11" s="56">
        <v>53800</v>
      </c>
      <c r="G11" s="56">
        <v>31050</v>
      </c>
      <c r="H11" s="56">
        <v>780</v>
      </c>
      <c r="I11" s="56">
        <v>7290</v>
      </c>
      <c r="J11" s="56">
        <v>400</v>
      </c>
      <c r="K11" s="56">
        <v>5920</v>
      </c>
      <c r="L11" s="56">
        <v>1210</v>
      </c>
      <c r="M11" s="56">
        <v>460</v>
      </c>
    </row>
    <row r="12" spans="1:211" x14ac:dyDescent="0.35">
      <c r="A12" s="40" t="s">
        <v>70</v>
      </c>
      <c r="B12" s="40"/>
      <c r="C12" s="35"/>
      <c r="D12" s="56">
        <v>74490</v>
      </c>
      <c r="E12" s="56">
        <v>29760</v>
      </c>
      <c r="F12" s="56">
        <v>67790</v>
      </c>
      <c r="G12" s="56">
        <v>33380</v>
      </c>
      <c r="H12" s="56">
        <v>880</v>
      </c>
      <c r="I12" s="56">
        <v>5490</v>
      </c>
      <c r="J12" s="56">
        <v>610</v>
      </c>
      <c r="K12" s="56">
        <v>6700</v>
      </c>
      <c r="L12" s="56">
        <v>1790</v>
      </c>
      <c r="M12" s="56">
        <v>600</v>
      </c>
    </row>
    <row r="13" spans="1:211" x14ac:dyDescent="0.35">
      <c r="A13" s="40" t="s">
        <v>71</v>
      </c>
      <c r="B13" s="40"/>
      <c r="C13" s="35"/>
      <c r="D13" s="56">
        <v>61440</v>
      </c>
      <c r="E13" s="56">
        <v>25900</v>
      </c>
      <c r="F13" s="56">
        <v>80070</v>
      </c>
      <c r="G13" s="56">
        <v>38000</v>
      </c>
      <c r="H13" s="56">
        <v>900</v>
      </c>
      <c r="I13" s="56">
        <v>4370</v>
      </c>
      <c r="J13" s="56">
        <v>690</v>
      </c>
      <c r="K13" s="56">
        <v>6900</v>
      </c>
      <c r="L13" s="56">
        <v>2350</v>
      </c>
      <c r="M13" s="56">
        <v>840</v>
      </c>
    </row>
    <row r="14" spans="1:211" x14ac:dyDescent="0.35">
      <c r="A14" s="40" t="s">
        <v>72</v>
      </c>
      <c r="B14" s="40"/>
      <c r="C14" s="35"/>
      <c r="D14" s="56">
        <v>52580</v>
      </c>
      <c r="E14" s="56">
        <v>23590</v>
      </c>
      <c r="F14" s="56">
        <v>88650</v>
      </c>
      <c r="G14" s="56">
        <v>40590</v>
      </c>
      <c r="H14" s="56">
        <v>900</v>
      </c>
      <c r="I14" s="56">
        <v>3640</v>
      </c>
      <c r="J14" s="56">
        <v>760</v>
      </c>
      <c r="K14" s="56">
        <v>6780</v>
      </c>
      <c r="L14" s="56">
        <v>2990</v>
      </c>
      <c r="M14" s="56">
        <v>1000</v>
      </c>
    </row>
    <row r="15" spans="1:211" x14ac:dyDescent="0.35">
      <c r="A15" s="40" t="s">
        <v>73</v>
      </c>
      <c r="B15" s="40"/>
      <c r="C15" s="35"/>
      <c r="D15" s="56">
        <v>45210</v>
      </c>
      <c r="E15" s="56">
        <v>21540</v>
      </c>
      <c r="F15" s="56">
        <v>95260</v>
      </c>
      <c r="G15" s="56">
        <v>43390</v>
      </c>
      <c r="H15" s="56">
        <v>890</v>
      </c>
      <c r="I15" s="56">
        <v>3110</v>
      </c>
      <c r="J15" s="56">
        <v>800</v>
      </c>
      <c r="K15" s="56">
        <v>6650</v>
      </c>
      <c r="L15" s="56">
        <v>3470</v>
      </c>
      <c r="M15" s="56">
        <v>1150</v>
      </c>
    </row>
    <row r="16" spans="1:211" x14ac:dyDescent="0.35">
      <c r="A16" s="40" t="s">
        <v>74</v>
      </c>
      <c r="B16" s="40"/>
      <c r="C16" s="35"/>
      <c r="D16" s="56">
        <v>39540</v>
      </c>
      <c r="E16" s="56">
        <v>19930</v>
      </c>
      <c r="F16" s="56">
        <v>99850</v>
      </c>
      <c r="G16" s="56">
        <v>46100</v>
      </c>
      <c r="H16" s="56">
        <v>840</v>
      </c>
      <c r="I16" s="56">
        <v>2710</v>
      </c>
      <c r="J16" s="56">
        <v>820</v>
      </c>
      <c r="K16" s="56">
        <v>6490</v>
      </c>
      <c r="L16" s="56">
        <v>3990</v>
      </c>
      <c r="M16" s="56">
        <v>1210</v>
      </c>
    </row>
    <row r="17" spans="1:13" x14ac:dyDescent="0.35">
      <c r="A17" s="40" t="s">
        <v>75</v>
      </c>
      <c r="B17" s="40"/>
      <c r="C17" s="35"/>
      <c r="D17" s="56">
        <v>35220</v>
      </c>
      <c r="E17" s="56">
        <v>18670</v>
      </c>
      <c r="F17" s="56">
        <v>103300</v>
      </c>
      <c r="G17" s="56">
        <v>48220</v>
      </c>
      <c r="H17" s="56">
        <v>830</v>
      </c>
      <c r="I17" s="56">
        <v>2420</v>
      </c>
      <c r="J17" s="56">
        <v>840</v>
      </c>
      <c r="K17" s="56">
        <v>6290</v>
      </c>
      <c r="L17" s="56">
        <v>4350</v>
      </c>
      <c r="M17" s="56">
        <v>1340</v>
      </c>
    </row>
    <row r="18" spans="1:13" x14ac:dyDescent="0.35">
      <c r="A18" s="40" t="s">
        <v>76</v>
      </c>
      <c r="B18" s="40"/>
      <c r="C18" s="35"/>
      <c r="D18" s="56">
        <v>31850</v>
      </c>
      <c r="E18" s="56">
        <v>17620</v>
      </c>
      <c r="F18" s="56">
        <v>105890</v>
      </c>
      <c r="G18" s="56">
        <v>50050</v>
      </c>
      <c r="H18" s="56">
        <v>820</v>
      </c>
      <c r="I18" s="56">
        <v>2220</v>
      </c>
      <c r="J18" s="56">
        <v>880</v>
      </c>
      <c r="K18" s="56">
        <v>6040</v>
      </c>
      <c r="L18" s="56">
        <v>4690</v>
      </c>
      <c r="M18" s="56">
        <v>1420</v>
      </c>
    </row>
    <row r="19" spans="1:13" x14ac:dyDescent="0.35">
      <c r="A19" s="40" t="s">
        <v>77</v>
      </c>
      <c r="B19" s="40"/>
      <c r="C19" s="35"/>
      <c r="D19" s="56">
        <v>28670</v>
      </c>
      <c r="E19" s="56">
        <v>16570</v>
      </c>
      <c r="F19" s="56">
        <v>108140</v>
      </c>
      <c r="G19" s="56">
        <v>52030</v>
      </c>
      <c r="H19" s="56">
        <v>820</v>
      </c>
      <c r="I19" s="56">
        <v>1990</v>
      </c>
      <c r="J19" s="56">
        <v>840</v>
      </c>
      <c r="K19" s="56">
        <v>5860</v>
      </c>
      <c r="L19" s="56">
        <v>5000</v>
      </c>
      <c r="M19" s="56">
        <v>1560</v>
      </c>
    </row>
    <row r="20" spans="1:13" x14ac:dyDescent="0.35">
      <c r="A20" s="40" t="s">
        <v>78</v>
      </c>
      <c r="B20" s="40"/>
      <c r="C20" s="35"/>
      <c r="D20" s="56">
        <v>27250</v>
      </c>
      <c r="E20" s="56">
        <v>15760</v>
      </c>
      <c r="F20" s="56">
        <v>108360</v>
      </c>
      <c r="G20" s="56">
        <v>54030</v>
      </c>
      <c r="H20" s="56">
        <v>920</v>
      </c>
      <c r="I20" s="56">
        <v>1970</v>
      </c>
      <c r="J20" s="56">
        <v>880</v>
      </c>
      <c r="K20" s="56">
        <v>5390</v>
      </c>
      <c r="L20" s="56">
        <v>5230</v>
      </c>
      <c r="M20" s="56">
        <v>1690</v>
      </c>
    </row>
    <row r="21" spans="1:13" x14ac:dyDescent="0.35">
      <c r="A21" s="53"/>
      <c r="B21" s="53"/>
      <c r="C21" s="53"/>
      <c r="D21" s="53"/>
      <c r="E21" s="53"/>
      <c r="F21" s="53"/>
      <c r="G21" s="53"/>
      <c r="H21" s="53"/>
      <c r="I21" s="53"/>
      <c r="J21" s="53"/>
      <c r="K21" s="53"/>
      <c r="L21" s="53"/>
      <c r="M21" s="53"/>
    </row>
    <row r="22" spans="1:13" x14ac:dyDescent="0.35">
      <c r="A22" s="40" t="s">
        <v>38</v>
      </c>
      <c r="B22" s="40"/>
      <c r="C22" s="41"/>
      <c r="D22" s="41"/>
      <c r="E22" s="41"/>
      <c r="F22" s="41"/>
      <c r="H22" s="40"/>
      <c r="I22" s="40"/>
      <c r="J22" s="40"/>
      <c r="K22" s="40"/>
      <c r="L22" s="40"/>
      <c r="M22" s="40"/>
    </row>
    <row r="23" spans="1:13" x14ac:dyDescent="0.35">
      <c r="A23" s="40" t="s">
        <v>79</v>
      </c>
      <c r="H23" s="40"/>
      <c r="I23" s="40"/>
      <c r="J23" s="40"/>
      <c r="K23" s="40"/>
      <c r="L23" s="40"/>
      <c r="M23" s="40"/>
    </row>
    <row r="24" spans="1:13" x14ac:dyDescent="0.35">
      <c r="A24" s="40" t="s">
        <v>41</v>
      </c>
      <c r="H24" s="40"/>
      <c r="I24" s="40"/>
      <c r="J24" s="40"/>
      <c r="K24" s="40"/>
      <c r="L24" s="40"/>
      <c r="M24" s="40"/>
    </row>
    <row r="25" spans="1:13" x14ac:dyDescent="0.35">
      <c r="A25" s="40" t="s">
        <v>42</v>
      </c>
      <c r="H25" s="40"/>
      <c r="I25" s="40"/>
      <c r="J25" s="40"/>
      <c r="K25" s="40"/>
      <c r="L25" s="40"/>
      <c r="M25" s="40"/>
    </row>
    <row r="26" spans="1:13" x14ac:dyDescent="0.35">
      <c r="A26" s="40" t="s">
        <v>80</v>
      </c>
      <c r="H26" s="40"/>
      <c r="I26" s="40"/>
      <c r="J26" s="40"/>
      <c r="K26" s="40"/>
      <c r="L26" s="40"/>
      <c r="M26" s="40"/>
    </row>
    <row r="27" spans="1:13" x14ac:dyDescent="0.35">
      <c r="H27" s="40"/>
      <c r="I27" s="40"/>
      <c r="J27" s="40"/>
      <c r="K27" s="40"/>
      <c r="L27" s="40"/>
      <c r="M27" s="40"/>
    </row>
  </sheetData>
  <mergeCells count="1">
    <mergeCell ref="A8:M8"/>
  </mergeCell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31</vt:i4>
      </vt:variant>
      <vt:variant>
        <vt:lpstr>Benoemde bereiken</vt:lpstr>
      </vt:variant>
      <vt:variant>
        <vt:i4>30</vt:i4>
      </vt:variant>
    </vt:vector>
  </HeadingPairs>
  <TitlesOfParts>
    <vt:vector size="61" baseType="lpstr">
      <vt:lpstr>Voorblad</vt:lpstr>
      <vt:lpstr>Inhoud</vt:lpstr>
      <vt:lpstr>Leeswijzer</vt:lpstr>
      <vt:lpstr>Toelichting</vt:lpstr>
      <vt:lpstr>Bronbestanden</vt:lpstr>
      <vt:lpstr>Tabel 1a</vt:lpstr>
      <vt:lpstr>Tabel 1b</vt:lpstr>
      <vt:lpstr>Tabel 2a</vt:lpstr>
      <vt:lpstr>Tabel 2b</vt:lpstr>
      <vt:lpstr>Tabel 3a</vt:lpstr>
      <vt:lpstr>Tabel 3b</vt:lpstr>
      <vt:lpstr>Tabel 4a</vt:lpstr>
      <vt:lpstr>Tabel 4b</vt:lpstr>
      <vt:lpstr>Tabel 5a</vt:lpstr>
      <vt:lpstr>Tabel 5b</vt:lpstr>
      <vt:lpstr>Tabel 6a</vt:lpstr>
      <vt:lpstr>Tabel 6b</vt:lpstr>
      <vt:lpstr>Tabel 7a</vt:lpstr>
      <vt:lpstr>Tabel 7b</vt:lpstr>
      <vt:lpstr>Tabel 8a</vt:lpstr>
      <vt:lpstr>Tabel 8b</vt:lpstr>
      <vt:lpstr>Tabel 9a</vt:lpstr>
      <vt:lpstr>Tabel 9b</vt:lpstr>
      <vt:lpstr>Tabel 10</vt:lpstr>
      <vt:lpstr>Tabel 11</vt:lpstr>
      <vt:lpstr>Tabel 12</vt:lpstr>
      <vt:lpstr>Tabel 13</vt:lpstr>
      <vt:lpstr>Tabel 14a</vt:lpstr>
      <vt:lpstr>Tabel 14b</vt:lpstr>
      <vt:lpstr>Tabel 15a</vt:lpstr>
      <vt:lpstr>Tabel 15b</vt:lpstr>
      <vt:lpstr>Inhoud!Afdrukbereik</vt:lpstr>
      <vt:lpstr>Leeswijzer!Afdrukbereik</vt:lpstr>
      <vt:lpstr>'Tabel 10'!Afdrukbereik</vt:lpstr>
      <vt:lpstr>'Tabel 11'!Afdrukbereik</vt:lpstr>
      <vt:lpstr>'Tabel 12'!Afdrukbereik</vt:lpstr>
      <vt:lpstr>'Tabel 13'!Afdrukbereik</vt:lpstr>
      <vt:lpstr>'Tabel 14a'!Afdrukbereik</vt:lpstr>
      <vt:lpstr>'Tabel 14b'!Afdrukbereik</vt:lpstr>
      <vt:lpstr>'Tabel 15a'!Afdrukbereik</vt:lpstr>
      <vt:lpstr>'Tabel 15b'!Afdrukbereik</vt:lpstr>
      <vt:lpstr>'Tabel 1a'!Afdrukbereik</vt:lpstr>
      <vt:lpstr>'Tabel 1b'!Afdrukbereik</vt:lpstr>
      <vt:lpstr>'Tabel 2a'!Afdrukbereik</vt:lpstr>
      <vt:lpstr>'Tabel 2b'!Afdrukbereik</vt:lpstr>
      <vt:lpstr>'Tabel 3a'!Afdrukbereik</vt:lpstr>
      <vt:lpstr>'Tabel 3b'!Afdrukbereik</vt:lpstr>
      <vt:lpstr>'Tabel 4a'!Afdrukbereik</vt:lpstr>
      <vt:lpstr>'Tabel 4b'!Afdrukbereik</vt:lpstr>
      <vt:lpstr>'Tabel 5a'!Afdrukbereik</vt:lpstr>
      <vt:lpstr>'Tabel 5b'!Afdrukbereik</vt:lpstr>
      <vt:lpstr>'Tabel 6a'!Afdrukbereik</vt:lpstr>
      <vt:lpstr>'Tabel 6b'!Afdrukbereik</vt:lpstr>
      <vt:lpstr>'Tabel 7a'!Afdrukbereik</vt:lpstr>
      <vt:lpstr>'Tabel 7b'!Afdrukbereik</vt:lpstr>
      <vt:lpstr>'Tabel 8a'!Afdrukbereik</vt:lpstr>
      <vt:lpstr>'Tabel 8b'!Afdrukbereik</vt:lpstr>
      <vt:lpstr>'Tabel 9a'!Afdrukbereik</vt:lpstr>
      <vt:lpstr>'Tabel 9b'!Afdrukbereik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Biemans-Braggaar, L.H.J. (Leonore, secundair Productie</cp:lastModifiedBy>
  <cp:lastPrinted>2017-01-18T08:34:21Z</cp:lastPrinted>
  <dcterms:created xsi:type="dcterms:W3CDTF">2014-11-05T15:37:11Z</dcterms:created>
  <dcterms:modified xsi:type="dcterms:W3CDTF">2025-04-11T11:22:43Z</dcterms:modified>
</cp:coreProperties>
</file>